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5" windowWidth="17055" windowHeight="11760" activeTab="5"/>
  </bookViews>
  <sheets>
    <sheet name="12ч " sheetId="1" r:id="rId1"/>
    <sheet name="10ч  " sheetId="8" r:id="rId2"/>
    <sheet name="оздоров" sheetId="24" r:id="rId3"/>
    <sheet name="1,5-3 г" sheetId="26" r:id="rId4"/>
    <sheet name="кратковрем" sheetId="21" r:id="rId5"/>
    <sheet name="итого" sheetId="6" r:id="rId6"/>
  </sheets>
  <definedNames>
    <definedName name="_xlnm.Print_Area" localSheetId="3">'1,5-3 г'!$A$1:$AX$50</definedName>
    <definedName name="_xlnm.Print_Area" localSheetId="1">'10ч  '!$A$1:$AJ$50</definedName>
    <definedName name="_xlnm.Print_Area" localSheetId="0">'12ч '!$A$1:$AT$50</definedName>
    <definedName name="_xlnm.Print_Area" localSheetId="4">кратковрем!$A$1:$P$45</definedName>
    <definedName name="_xlnm.Print_Area" localSheetId="2">оздоров!$A$1:$AV$55</definedName>
  </definedNames>
  <calcPr calcId="125725"/>
</workbook>
</file>

<file path=xl/calcChain.xml><?xml version="1.0" encoding="utf-8"?>
<calcChain xmlns="http://schemas.openxmlformats.org/spreadsheetml/2006/main">
  <c r="H39" i="6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20"/>
  <c r="F21"/>
  <c r="F22"/>
  <c r="F23"/>
  <c r="F24"/>
  <c r="F25"/>
  <c r="F26"/>
  <c r="F27"/>
  <c r="F29"/>
  <c r="F30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3"/>
  <c r="F54"/>
  <c r="F55"/>
  <c r="F20"/>
  <c r="E39"/>
  <c r="E49"/>
  <c r="E50"/>
  <c r="D24"/>
  <c r="D31"/>
  <c r="D36"/>
  <c r="D39"/>
  <c r="D46"/>
  <c r="D51"/>
  <c r="D52"/>
  <c r="D53"/>
  <c r="D54"/>
  <c r="D55"/>
  <c r="C21"/>
  <c r="C22"/>
  <c r="C23"/>
  <c r="C24"/>
  <c r="C25"/>
  <c r="C26"/>
  <c r="C27"/>
  <c r="C29"/>
  <c r="C30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3"/>
  <c r="C54"/>
  <c r="C55"/>
  <c r="C20"/>
  <c r="AE19" i="8"/>
  <c r="AE26"/>
  <c r="AE31"/>
  <c r="AE34"/>
  <c r="AB44"/>
  <c r="AE44" s="1"/>
  <c r="D49" i="6" s="1"/>
  <c r="H49" s="1"/>
  <c r="D21" i="8"/>
  <c r="D17"/>
  <c r="AE17" s="1"/>
  <c r="D22" i="6" s="1"/>
  <c r="AQ34" i="24"/>
  <c r="AQ44"/>
  <c r="AQ45"/>
  <c r="D21"/>
  <c r="V14"/>
  <c r="V33" s="1"/>
  <c r="J14"/>
  <c r="J15" s="1"/>
  <c r="AQ15" s="1"/>
  <c r="E20" i="6" s="1"/>
  <c r="D21" i="21"/>
  <c r="D18"/>
  <c r="M18" s="1"/>
  <c r="D17"/>
  <c r="J15"/>
  <c r="M15" s="1"/>
  <c r="J14"/>
  <c r="H14"/>
  <c r="H34" s="1"/>
  <c r="M34" s="1"/>
  <c r="F14"/>
  <c r="F38" s="1"/>
  <c r="M38" s="1"/>
  <c r="AP14" i="26"/>
  <c r="AP37" s="1"/>
  <c r="AJ14"/>
  <c r="AJ21" s="1"/>
  <c r="D21"/>
  <c r="D18"/>
  <c r="D17"/>
  <c r="AR14"/>
  <c r="AR40" s="1"/>
  <c r="AS40" s="1"/>
  <c r="AN14"/>
  <c r="AN36" s="1"/>
  <c r="AL14"/>
  <c r="AL15" s="1"/>
  <c r="AH14"/>
  <c r="AH31" s="1"/>
  <c r="AS31" s="1"/>
  <c r="AF14"/>
  <c r="AF19" s="1"/>
  <c r="AS19" s="1"/>
  <c r="AD14"/>
  <c r="AD44" s="1"/>
  <c r="AS44" s="1"/>
  <c r="AB14"/>
  <c r="AB35" s="1"/>
  <c r="AS35" s="1"/>
  <c r="Z14"/>
  <c r="Z37" s="1"/>
  <c r="AS37" s="1"/>
  <c r="X14"/>
  <c r="X36" s="1"/>
  <c r="V14"/>
  <c r="V32" s="1"/>
  <c r="AS32" s="1"/>
  <c r="R14"/>
  <c r="R41" s="1"/>
  <c r="P14"/>
  <c r="P22" s="1"/>
  <c r="AS22" s="1"/>
  <c r="N14"/>
  <c r="N43" s="1"/>
  <c r="AS43" s="1"/>
  <c r="L14"/>
  <c r="L45" s="1"/>
  <c r="AS45" s="1"/>
  <c r="J14"/>
  <c r="J15" s="1"/>
  <c r="AS15" s="1"/>
  <c r="H14"/>
  <c r="H34" s="1"/>
  <c r="AS34" s="1"/>
  <c r="F14"/>
  <c r="F38" s="1"/>
  <c r="AS38" s="1"/>
  <c r="D21" i="1"/>
  <c r="AD14"/>
  <c r="AD44" s="1"/>
  <c r="AO44" s="1"/>
  <c r="AJ14"/>
  <c r="AJ15" s="1"/>
  <c r="F14" i="8"/>
  <c r="F38" s="1"/>
  <c r="AE38" s="1"/>
  <c r="D43" i="6" s="1"/>
  <c r="AF14" i="1"/>
  <c r="AF19" s="1"/>
  <c r="AO19" s="1"/>
  <c r="R14"/>
  <c r="R41" s="1"/>
  <c r="M17" i="21"/>
  <c r="M19"/>
  <c r="M21"/>
  <c r="M22"/>
  <c r="M23"/>
  <c r="M24"/>
  <c r="M25"/>
  <c r="M26"/>
  <c r="M27"/>
  <c r="M28"/>
  <c r="M29"/>
  <c r="M30"/>
  <c r="M31"/>
  <c r="M32"/>
  <c r="M33"/>
  <c r="M35"/>
  <c r="M36"/>
  <c r="M37"/>
  <c r="M39"/>
  <c r="D18" i="24"/>
  <c r="D17"/>
  <c r="AP14"/>
  <c r="AP40" s="1"/>
  <c r="AQ40" s="1"/>
  <c r="E45" i="6" s="1"/>
  <c r="AN14" i="24"/>
  <c r="AN36" s="1"/>
  <c r="AL14"/>
  <c r="AL16" s="1"/>
  <c r="AH14"/>
  <c r="AH26" s="1"/>
  <c r="AQ26" s="1"/>
  <c r="E31" i="6" s="1"/>
  <c r="AF14" i="24"/>
  <c r="AD14"/>
  <c r="AD35" s="1"/>
  <c r="AB14"/>
  <c r="AB37" s="1"/>
  <c r="AQ37" s="1"/>
  <c r="E42" i="6" s="1"/>
  <c r="Z14" i="24"/>
  <c r="Z36" s="1"/>
  <c r="X14"/>
  <c r="R14"/>
  <c r="P14"/>
  <c r="P41" s="1"/>
  <c r="N14"/>
  <c r="N46" s="1"/>
  <c r="AQ46" s="1"/>
  <c r="E51" i="6" s="1"/>
  <c r="H51" s="1"/>
  <c r="L14" i="24"/>
  <c r="L21" s="1"/>
  <c r="H14"/>
  <c r="H20" s="1"/>
  <c r="AQ20" s="1"/>
  <c r="E25" i="6" s="1"/>
  <c r="F14" i="24"/>
  <c r="F38" s="1"/>
  <c r="V14" i="8"/>
  <c r="V36" s="1"/>
  <c r="AE36" s="1"/>
  <c r="D41" i="6" s="1"/>
  <c r="T14" i="8"/>
  <c r="T32" s="1"/>
  <c r="AE32" s="1"/>
  <c r="D37" i="6" s="1"/>
  <c r="F19"/>
  <c r="E19"/>
  <c r="D19"/>
  <c r="C19"/>
  <c r="G19"/>
  <c r="E15"/>
  <c r="D15"/>
  <c r="L14" i="21"/>
  <c r="L40" s="1"/>
  <c r="M40" s="1"/>
  <c r="D18" i="1"/>
  <c r="D17"/>
  <c r="D18" i="8"/>
  <c r="AD14"/>
  <c r="AD40" s="1"/>
  <c r="AB14"/>
  <c r="Z14"/>
  <c r="AE35" s="1"/>
  <c r="D40" i="6" s="1"/>
  <c r="R14" i="8"/>
  <c r="R18" s="1"/>
  <c r="P14"/>
  <c r="P29" s="1"/>
  <c r="N14"/>
  <c r="N41" s="1"/>
  <c r="AE41" s="1"/>
  <c r="L14"/>
  <c r="L25" s="1"/>
  <c r="J14"/>
  <c r="J15" s="1"/>
  <c r="AE15" s="1"/>
  <c r="D20" i="6" s="1"/>
  <c r="H14" i="8"/>
  <c r="H20" s="1"/>
  <c r="AE20" s="1"/>
  <c r="D25" i="6" s="1"/>
  <c r="F14" i="1"/>
  <c r="F38" s="1"/>
  <c r="AO38" s="1"/>
  <c r="AH14"/>
  <c r="AH18" s="1"/>
  <c r="H20" i="6" l="1"/>
  <c r="I20" s="1"/>
  <c r="H25"/>
  <c r="H19"/>
  <c r="AH16" i="26"/>
  <c r="R22" i="24"/>
  <c r="AQ22" s="1"/>
  <c r="E27" i="6" s="1"/>
  <c r="R21" i="24"/>
  <c r="V23"/>
  <c r="V30"/>
  <c r="V41"/>
  <c r="AQ41" s="1"/>
  <c r="E46" i="6" s="1"/>
  <c r="H46" s="1"/>
  <c r="X32" i="24"/>
  <c r="AQ32" s="1"/>
  <c r="E37" i="6" s="1"/>
  <c r="H37" s="1"/>
  <c r="AF33" i="24"/>
  <c r="AF18"/>
  <c r="AF21"/>
  <c r="AF48"/>
  <c r="AQ48" s="1"/>
  <c r="E53" i="6" s="1"/>
  <c r="H53" s="1"/>
  <c r="AF50" i="24"/>
  <c r="AQ50" s="1"/>
  <c r="E55" i="6" s="1"/>
  <c r="H55" s="1"/>
  <c r="AH23" i="24"/>
  <c r="AH27"/>
  <c r="AH19"/>
  <c r="AQ19" s="1"/>
  <c r="E24" i="6" s="1"/>
  <c r="H24" s="1"/>
  <c r="I24" s="1"/>
  <c r="P24" i="24"/>
  <c r="AQ24" s="1"/>
  <c r="E29" i="6" s="1"/>
  <c r="R17" i="24"/>
  <c r="V18"/>
  <c r="V28"/>
  <c r="X16"/>
  <c r="X39"/>
  <c r="AQ39" s="1"/>
  <c r="E44" i="6" s="1"/>
  <c r="AF16" i="24"/>
  <c r="AF47"/>
  <c r="AQ47" s="1"/>
  <c r="E52" i="6" s="1"/>
  <c r="H52" s="1"/>
  <c r="AF17" i="24"/>
  <c r="AF49"/>
  <c r="AQ49" s="1"/>
  <c r="E54" i="6" s="1"/>
  <c r="H54" s="1"/>
  <c r="AF25" i="24"/>
  <c r="AH25"/>
  <c r="AQ35"/>
  <c r="E40" i="6" s="1"/>
  <c r="H40" s="1"/>
  <c r="AE40" i="8"/>
  <c r="D45" i="6" s="1"/>
  <c r="H45" s="1"/>
  <c r="F16" i="8"/>
  <c r="H18"/>
  <c r="L28"/>
  <c r="L21"/>
  <c r="AE21" s="1"/>
  <c r="D26" i="6" s="1"/>
  <c r="N43" i="8"/>
  <c r="AE43" s="1"/>
  <c r="D48" i="6" s="1"/>
  <c r="N28" i="8"/>
  <c r="N30"/>
  <c r="AE30" s="1"/>
  <c r="D35" i="6" s="1"/>
  <c r="P22" i="8"/>
  <c r="AE22" s="1"/>
  <c r="D27" i="6" s="1"/>
  <c r="P33" i="8"/>
  <c r="AE33" s="1"/>
  <c r="D38" i="6" s="1"/>
  <c r="R27" i="8"/>
  <c r="T16"/>
  <c r="T39"/>
  <c r="AE39" s="1"/>
  <c r="D44" i="6" s="1"/>
  <c r="L27" i="8"/>
  <c r="L45"/>
  <c r="AE45" s="1"/>
  <c r="D50" i="6" s="1"/>
  <c r="H50" s="1"/>
  <c r="I50" s="1"/>
  <c r="N23" i="8"/>
  <c r="AE23" s="1"/>
  <c r="D28" i="6" s="1"/>
  <c r="N24" i="8"/>
  <c r="AE24" s="1"/>
  <c r="D29" i="6" s="1"/>
  <c r="N29" i="8"/>
  <c r="AE29" s="1"/>
  <c r="D34" i="6" s="1"/>
  <c r="N42" i="8"/>
  <c r="AE42" s="1"/>
  <c r="D47" i="6" s="1"/>
  <c r="P25" i="8"/>
  <c r="P18"/>
  <c r="F16" i="26"/>
  <c r="F16" i="21"/>
  <c r="M16" s="1"/>
  <c r="H20"/>
  <c r="M20" s="1"/>
  <c r="T14" i="26"/>
  <c r="H20"/>
  <c r="AS20" s="1"/>
  <c r="P21"/>
  <c r="N23"/>
  <c r="AF23"/>
  <c r="N24"/>
  <c r="AS24" s="1"/>
  <c r="L25"/>
  <c r="AF25"/>
  <c r="AF26"/>
  <c r="AS26" s="1"/>
  <c r="F31" i="6" s="1"/>
  <c r="L27" i="26"/>
  <c r="N28"/>
  <c r="AF28"/>
  <c r="N29"/>
  <c r="AS29" s="1"/>
  <c r="N30"/>
  <c r="AH33"/>
  <c r="P36"/>
  <c r="AS36" s="1"/>
  <c r="V39"/>
  <c r="AS39" s="1"/>
  <c r="N41"/>
  <c r="AS41" s="1"/>
  <c r="V16"/>
  <c r="P17"/>
  <c r="R18"/>
  <c r="AH18"/>
  <c r="L21"/>
  <c r="AS21" s="1"/>
  <c r="AH21"/>
  <c r="R23"/>
  <c r="N25"/>
  <c r="N27"/>
  <c r="AF27"/>
  <c r="L28"/>
  <c r="AS28" s="1"/>
  <c r="R28"/>
  <c r="R30"/>
  <c r="R33"/>
  <c r="AS33" s="1"/>
  <c r="N42"/>
  <c r="AS42" s="1"/>
  <c r="AF27" i="1"/>
  <c r="AF26"/>
  <c r="AO26" s="1"/>
  <c r="C31" i="6" s="1"/>
  <c r="AH31" i="1"/>
  <c r="AO31" s="1"/>
  <c r="AH16"/>
  <c r="AF23"/>
  <c r="AF28"/>
  <c r="AF25"/>
  <c r="AH21"/>
  <c r="R30"/>
  <c r="R33"/>
  <c r="AO33" s="1"/>
  <c r="R28"/>
  <c r="R18"/>
  <c r="R23"/>
  <c r="F16" i="24"/>
  <c r="AJ14"/>
  <c r="AL38"/>
  <c r="AL17"/>
  <c r="T14"/>
  <c r="H18"/>
  <c r="P23"/>
  <c r="P25"/>
  <c r="AQ25" s="1"/>
  <c r="E30" i="6" s="1"/>
  <c r="P27" i="24"/>
  <c r="P28"/>
  <c r="AH28"/>
  <c r="P29"/>
  <c r="P30"/>
  <c r="P42"/>
  <c r="P43"/>
  <c r="R36"/>
  <c r="AH33" i="1"/>
  <c r="N27" i="8"/>
  <c r="X14"/>
  <c r="X37" s="1"/>
  <c r="N25"/>
  <c r="H44" i="6" l="1"/>
  <c r="H29"/>
  <c r="H27"/>
  <c r="AE27" i="8"/>
  <c r="D32" i="6" s="1"/>
  <c r="AE28" i="8"/>
  <c r="D33" i="6" s="1"/>
  <c r="AE25" i="8"/>
  <c r="D30" i="6" s="1"/>
  <c r="H30" s="1"/>
  <c r="H31"/>
  <c r="AQ36" i="24"/>
  <c r="E41" i="6" s="1"/>
  <c r="H41" s="1"/>
  <c r="AQ42" i="24"/>
  <c r="E47" i="6" s="1"/>
  <c r="H47" s="1"/>
  <c r="AQ30" i="24"/>
  <c r="E35" i="6" s="1"/>
  <c r="H35" s="1"/>
  <c r="AQ23" i="24"/>
  <c r="E28" i="6" s="1"/>
  <c r="AQ43" i="24"/>
  <c r="E48" i="6" s="1"/>
  <c r="H48" s="1"/>
  <c r="AQ29" i="24"/>
  <c r="E34" i="6" s="1"/>
  <c r="H34" s="1"/>
  <c r="I34" s="1"/>
  <c r="AJ16" i="24"/>
  <c r="AQ16" s="1"/>
  <c r="E21" i="6" s="1"/>
  <c r="AJ33" i="24"/>
  <c r="AQ33" s="1"/>
  <c r="E38" i="6" s="1"/>
  <c r="H38" s="1"/>
  <c r="AJ21" i="24"/>
  <c r="AQ21" s="1"/>
  <c r="E26" i="6" s="1"/>
  <c r="H26" s="1"/>
  <c r="I26" s="1"/>
  <c r="AJ31" i="24"/>
  <c r="AQ31" s="1"/>
  <c r="E36" i="6" s="1"/>
  <c r="H36" s="1"/>
  <c r="AQ28" i="24"/>
  <c r="E33" i="6" s="1"/>
  <c r="AQ38" i="24"/>
  <c r="E43" i="6" s="1"/>
  <c r="H43" s="1"/>
  <c r="AE37" i="8"/>
  <c r="D42" i="6" s="1"/>
  <c r="H42" s="1"/>
  <c r="AE16" i="8"/>
  <c r="D21" i="6" s="1"/>
  <c r="AE18" i="8"/>
  <c r="D23" i="6" s="1"/>
  <c r="AS30" i="26"/>
  <c r="AS23"/>
  <c r="F28" i="6" s="1"/>
  <c r="AS25" i="26"/>
  <c r="AS16"/>
  <c r="T27"/>
  <c r="AS27" s="1"/>
  <c r="F32" i="6" s="1"/>
  <c r="T18" i="26"/>
  <c r="AS18" s="1"/>
  <c r="T17"/>
  <c r="AS17" s="1"/>
  <c r="AJ18" i="24"/>
  <c r="T27"/>
  <c r="AQ27" s="1"/>
  <c r="E32" i="6" s="1"/>
  <c r="T17" i="24"/>
  <c r="T18"/>
  <c r="AQ18" l="1"/>
  <c r="E23" i="6" s="1"/>
  <c r="H23" s="1"/>
  <c r="H33"/>
  <c r="H21"/>
  <c r="AQ17" i="24"/>
  <c r="E22" i="6" s="1"/>
  <c r="H22" s="1"/>
  <c r="L14" i="1"/>
  <c r="J14"/>
  <c r="J15" s="1"/>
  <c r="AO15" s="1"/>
  <c r="P14"/>
  <c r="P22" s="1"/>
  <c r="AB14"/>
  <c r="H14"/>
  <c r="AN14"/>
  <c r="AN40" s="1"/>
  <c r="AO40" s="1"/>
  <c r="Z14"/>
  <c r="Z37" s="1"/>
  <c r="AO37" s="1"/>
  <c r="X14"/>
  <c r="X36" s="1"/>
  <c r="AL14"/>
  <c r="AL36" s="1"/>
  <c r="V14"/>
  <c r="N14"/>
  <c r="N24" l="1"/>
  <c r="AO24" s="1"/>
  <c r="N25"/>
  <c r="H34"/>
  <c r="AO34" s="1"/>
  <c r="P21"/>
  <c r="L28"/>
  <c r="L21"/>
  <c r="AO21" s="1"/>
  <c r="L45"/>
  <c r="AO45" s="1"/>
  <c r="L27"/>
  <c r="V32"/>
  <c r="AO32" s="1"/>
  <c r="V39"/>
  <c r="AO39" s="1"/>
  <c r="V16"/>
  <c r="AB35"/>
  <c r="AO35" s="1"/>
  <c r="N29"/>
  <c r="AO29" s="1"/>
  <c r="N30"/>
  <c r="AO30" s="1"/>
  <c r="P17"/>
  <c r="N42"/>
  <c r="AO42" s="1"/>
  <c r="N41"/>
  <c r="AO41" s="1"/>
  <c r="N43"/>
  <c r="AO43" s="1"/>
  <c r="P36"/>
  <c r="AO36" s="1"/>
  <c r="T14"/>
  <c r="H20"/>
  <c r="AO20" s="1"/>
  <c r="N27"/>
  <c r="N23"/>
  <c r="AO23" s="1"/>
  <c r="C28" i="6" s="1"/>
  <c r="H28" s="1"/>
  <c r="F16" i="1"/>
  <c r="AO16" s="1"/>
  <c r="L25"/>
  <c r="AO25" s="1"/>
  <c r="N28"/>
  <c r="AO28" l="1"/>
  <c r="AO27"/>
  <c r="C32" i="6" s="1"/>
  <c r="H32" s="1"/>
  <c r="T27" i="1"/>
  <c r="I41" i="6"/>
  <c r="T17" i="1"/>
  <c r="AO17" s="1"/>
  <c r="I40" i="6"/>
  <c r="T18" i="1"/>
  <c r="AO18" s="1"/>
  <c r="I42" i="6"/>
  <c r="I22" l="1"/>
  <c r="I25"/>
</calcChain>
</file>

<file path=xl/sharedStrings.xml><?xml version="1.0" encoding="utf-8"?>
<sst xmlns="http://schemas.openxmlformats.org/spreadsheetml/2006/main" count="819" uniqueCount="190">
  <si>
    <t>№ п/п</t>
  </si>
  <si>
    <t>Сахар</t>
  </si>
  <si>
    <t>Молоко</t>
  </si>
  <si>
    <t>Масло сливочное</t>
  </si>
  <si>
    <t>норма на 1ч</t>
  </si>
  <si>
    <t>Батон</t>
  </si>
  <si>
    <t>1  завтрак</t>
  </si>
  <si>
    <t>2 завтрак</t>
  </si>
  <si>
    <t>Морковь</t>
  </si>
  <si>
    <t>Масло растительное</t>
  </si>
  <si>
    <t>Картофель</t>
  </si>
  <si>
    <t>Лук репка</t>
  </si>
  <si>
    <t>Томатная паста</t>
  </si>
  <si>
    <t>Сметана</t>
  </si>
  <si>
    <t>Мука</t>
  </si>
  <si>
    <t>Хлеб 1/с</t>
  </si>
  <si>
    <t>Хлеб/рж</t>
  </si>
  <si>
    <t>обед</t>
  </si>
  <si>
    <t>полдник</t>
  </si>
  <si>
    <t>ужин</t>
  </si>
  <si>
    <t>Яйцо</t>
  </si>
  <si>
    <t>Сок</t>
  </si>
  <si>
    <t>ИТОГ</t>
  </si>
  <si>
    <t>Наименование</t>
  </si>
  <si>
    <t>норма на</t>
  </si>
  <si>
    <t>Соль</t>
  </si>
  <si>
    <t>кг/л</t>
  </si>
  <si>
    <t>Хлеб/пш. 1/с/15</t>
  </si>
  <si>
    <t>Утверждаю</t>
  </si>
  <si>
    <t>расшифровка подписи</t>
  </si>
  <si>
    <t>подпись</t>
  </si>
  <si>
    <t>Меню-требование</t>
  </si>
  <si>
    <t>Форма № 299-мех по ОКУД</t>
  </si>
  <si>
    <r>
      <rPr>
        <sz val="10"/>
        <color theme="1"/>
        <rFont val="Times New Roman"/>
        <family val="1"/>
        <charset val="204"/>
      </rPr>
      <t>Центральная бухгалтерия</t>
    </r>
    <r>
      <rPr>
        <sz val="11"/>
        <color theme="1"/>
        <rFont val="Times New Roman"/>
        <family val="1"/>
        <charset val="204"/>
      </rPr>
      <t xml:space="preserve">  </t>
    </r>
    <r>
      <rPr>
        <sz val="12"/>
        <color theme="1"/>
        <rFont val="Times New Roman"/>
        <family val="1"/>
        <charset val="204"/>
      </rPr>
      <t>Управление образования</t>
    </r>
  </si>
  <si>
    <t>Руководитель учреждения:</t>
  </si>
  <si>
    <r>
      <t xml:space="preserve">на выдачу продуктов питания № </t>
    </r>
    <r>
      <rPr>
        <sz val="10"/>
        <color rgb="FFFF0000"/>
        <rFont val="Times New Roman"/>
        <family val="1"/>
        <charset val="204"/>
      </rPr>
      <t>44</t>
    </r>
  </si>
  <si>
    <t>Плановаая численость</t>
  </si>
  <si>
    <t>Фактическая численость</t>
  </si>
  <si>
    <r>
      <rPr>
        <sz val="10"/>
        <color theme="1"/>
        <rFont val="Times New Roman"/>
        <family val="1"/>
        <charset val="204"/>
      </rPr>
      <t xml:space="preserve">Учреждение </t>
    </r>
    <r>
      <rPr>
        <b/>
        <sz val="12"/>
        <color theme="1"/>
        <rFont val="Times New Roman"/>
        <family val="1"/>
        <charset val="204"/>
      </rPr>
      <t>МАДОУ ДСКН № 8</t>
    </r>
    <r>
      <rPr>
        <b/>
        <sz val="10"/>
        <color theme="1"/>
        <rFont val="Times New Roman"/>
        <family val="1"/>
        <charset val="204"/>
      </rPr>
      <t xml:space="preserve">    </t>
    </r>
    <r>
      <rPr>
        <sz val="10"/>
        <color theme="1"/>
        <rFont val="Times New Roman"/>
        <family val="1"/>
        <charset val="204"/>
      </rPr>
      <t xml:space="preserve">                  по ОКПО</t>
    </r>
  </si>
  <si>
    <t>Строка-тридцать две</t>
  </si>
  <si>
    <r>
      <rPr>
        <sz val="7"/>
        <color theme="1"/>
        <rFont val="Times New Roman"/>
        <family val="1"/>
        <charset val="204"/>
      </rPr>
      <t xml:space="preserve">              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</si>
  <si>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t>Повар</t>
  </si>
  <si>
    <r>
      <rPr>
        <sz val="7"/>
        <color theme="1"/>
        <rFont val="Times New Roman"/>
        <family val="1"/>
        <charset val="204"/>
      </rPr>
      <t xml:space="preserve">            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</si>
  <si>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r>
      <rPr>
        <sz val="7"/>
        <color theme="1"/>
        <rFont val="Times New Roman"/>
        <family val="1"/>
        <charset val="204"/>
      </rPr>
      <t xml:space="preserve">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</si>
  <si>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r>
      <rPr>
        <sz val="7"/>
        <color theme="1"/>
        <rFont val="Times New Roman"/>
        <family val="1"/>
        <charset val="204"/>
      </rPr>
      <t xml:space="preserve">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</si>
  <si>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t>Хлеб/рж/35</t>
  </si>
  <si>
    <t>3-7 лет, 12 час. прибывание/чел.</t>
  </si>
  <si>
    <t>3-7 лет, 10 час. прибывание/чел.</t>
  </si>
  <si>
    <t>3-7 лет, оздоров-ой нап-ти, 12 час. прибывание/чел.</t>
  </si>
  <si>
    <t>1,5-3г., 12 час. прибывание/чел.</t>
  </si>
  <si>
    <t>банки, штуки</t>
  </si>
  <si>
    <t>Центральная бухгалтерия Управление образование</t>
  </si>
  <si>
    <t>плановая численость</t>
  </si>
  <si>
    <t>фактическая численость</t>
  </si>
  <si>
    <r>
      <t xml:space="preserve">Учреждение </t>
    </r>
    <r>
      <rPr>
        <b/>
        <sz val="10"/>
        <color theme="1"/>
        <rFont val="Times New Roman"/>
        <family val="1"/>
        <charset val="204"/>
      </rPr>
      <t xml:space="preserve">МАДОУ ДСКН № 8                                          </t>
    </r>
    <r>
      <rPr>
        <sz val="10"/>
        <color theme="1"/>
        <rFont val="Times New Roman"/>
        <family val="1"/>
        <charset val="204"/>
      </rPr>
      <t xml:space="preserve"> по ОКПО</t>
    </r>
  </si>
  <si>
    <t>3-7л/12час., прибывание</t>
  </si>
  <si>
    <t>3-7л/10час., прибывание</t>
  </si>
  <si>
    <t>3-7л/12час., прибывание (озд-ой нап-ти)</t>
  </si>
  <si>
    <t>1,5-3г/12час., прибывание</t>
  </si>
  <si>
    <t>расшифровка фамилии</t>
  </si>
  <si>
    <t>Итого сырья, кг, л/чел.</t>
  </si>
  <si>
    <t>Меню-раскладка</t>
  </si>
  <si>
    <t>итого:</t>
  </si>
  <si>
    <t>Лавровый лист</t>
  </si>
  <si>
    <t>Зелень</t>
  </si>
  <si>
    <t>Чай заварка</t>
  </si>
  <si>
    <t>Хлеб/пш. 1/с/30</t>
  </si>
  <si>
    <t xml:space="preserve">Иванова С.Н. </t>
  </si>
  <si>
    <t>"25" марта 2021г.</t>
  </si>
  <si>
    <r>
      <t xml:space="preserve">                                                             </t>
    </r>
    <r>
      <rPr>
        <b/>
        <sz val="11"/>
        <color rgb="FFFF0000"/>
        <rFont val="Times New Roman"/>
        <family val="1"/>
        <charset val="204"/>
      </rPr>
      <t>Л.А. Сидорова</t>
    </r>
  </si>
  <si>
    <t>3-7л/кратковременое</t>
  </si>
  <si>
    <t>3-7 лет, кратк-ое прибывание</t>
  </si>
  <si>
    <r>
      <t xml:space="preserve">Врач (диетсистра)                                                               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</si>
  <si>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t xml:space="preserve">Кладовщик                          </t>
    </r>
    <r>
      <rPr>
        <b/>
        <sz val="11"/>
        <color rgb="FFFF0000"/>
        <rFont val="Times New Roman"/>
        <family val="1"/>
        <charset val="204"/>
      </rPr>
      <t>Л.П. Быстрова</t>
    </r>
  </si>
  <si>
    <r>
      <t xml:space="preserve">            </t>
    </r>
    <r>
      <rPr>
        <b/>
        <sz val="11"/>
        <color rgb="FFFF0000"/>
        <rFont val="Times New Roman"/>
        <family val="1"/>
        <charset val="204"/>
      </rPr>
      <t>Л.А.Сидорова</t>
    </r>
  </si>
  <si>
    <r>
      <rPr>
        <sz val="11"/>
        <color theme="1"/>
        <rFont val="Times New Roman"/>
        <family val="1"/>
        <charset val="204"/>
      </rPr>
      <t xml:space="preserve">                                             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     </t>
    </r>
    <r>
      <rPr>
        <b/>
        <sz val="11"/>
        <color rgb="FFFF0000"/>
        <rFont val="Times New Roman"/>
        <family val="1"/>
        <charset val="204"/>
      </rPr>
      <t xml:space="preserve">   С.Н. Иванова</t>
    </r>
  </si>
  <si>
    <r>
      <rPr>
        <sz val="7"/>
        <color theme="1"/>
        <rFont val="Times New Roman"/>
        <family val="1"/>
        <charset val="204"/>
      </rPr>
      <t xml:space="preserve">                                                                       </t>
    </r>
    <r>
      <rPr>
        <u/>
        <sz val="7"/>
        <color theme="1"/>
        <rFont val="Times New Roman"/>
        <family val="1"/>
        <charset val="204"/>
      </rPr>
      <t xml:space="preserve">   расшифровка подписи</t>
    </r>
  </si>
  <si>
    <t xml:space="preserve"> подпись</t>
  </si>
  <si>
    <r>
      <rPr>
        <sz val="7"/>
        <color theme="1"/>
        <rFont val="Times New Roman"/>
        <family val="1"/>
        <charset val="204"/>
      </rPr>
      <t xml:space="preserve">                                       </t>
    </r>
    <r>
      <rPr>
        <u/>
        <sz val="7"/>
        <color theme="1"/>
        <rFont val="Times New Roman"/>
        <family val="1"/>
        <charset val="204"/>
      </rPr>
      <t xml:space="preserve">  подпись</t>
    </r>
  </si>
  <si>
    <t xml:space="preserve"> расшифровка подписи</t>
  </si>
  <si>
    <r>
      <rPr>
        <sz val="11"/>
        <color theme="1"/>
        <rFont val="Times New Roman"/>
        <family val="1"/>
        <charset val="204"/>
      </rPr>
      <t>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</t>
    </r>
    <r>
      <rPr>
        <b/>
        <sz val="11"/>
        <color rgb="FFFF0000"/>
        <rFont val="Times New Roman"/>
        <family val="1"/>
        <charset val="204"/>
      </rPr>
      <t xml:space="preserve">      С.Н. Иванова</t>
    </r>
  </si>
  <si>
    <r>
      <t xml:space="preserve">             Кладовщик                             </t>
    </r>
    <r>
      <rPr>
        <b/>
        <sz val="11"/>
        <color rgb="FFFF0000"/>
        <rFont val="Times New Roman"/>
        <family val="1"/>
        <charset val="204"/>
      </rPr>
      <t>Л.П.Быстрова</t>
    </r>
    <r>
      <rPr>
        <sz val="11"/>
        <color rgb="FFFF0000"/>
        <rFont val="Times New Roman"/>
        <family val="1"/>
        <charset val="204"/>
      </rPr>
      <t xml:space="preserve">     </t>
    </r>
    <r>
      <rPr>
        <sz val="11"/>
        <color theme="1"/>
        <rFont val="Times New Roman"/>
        <family val="1"/>
        <charset val="204"/>
      </rPr>
      <t xml:space="preserve">                      </t>
    </r>
  </si>
  <si>
    <r>
      <t xml:space="preserve">Врач (диетсистра)                             </t>
    </r>
    <r>
      <rPr>
        <sz val="11"/>
        <color rgb="FFFF0000"/>
        <rFont val="Times New Roman"/>
        <family val="1"/>
        <charset val="204"/>
      </rPr>
      <t xml:space="preserve">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</si>
  <si>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rPr>
        <sz val="11"/>
        <color theme="1"/>
        <rFont val="Times New Roman"/>
        <family val="1"/>
        <charset val="204"/>
      </rPr>
      <t xml:space="preserve">                               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        </t>
    </r>
    <r>
      <rPr>
        <b/>
        <sz val="11"/>
        <color rgb="FFFF0000"/>
        <rFont val="Times New Roman"/>
        <family val="1"/>
        <charset val="204"/>
      </rPr>
      <t>С.Н. Иванова</t>
    </r>
  </si>
  <si>
    <r>
      <t xml:space="preserve">            Кладовщик                                    </t>
    </r>
    <r>
      <rPr>
        <b/>
        <sz val="11"/>
        <color rgb="FFFF0000"/>
        <rFont val="Times New Roman"/>
        <family val="1"/>
        <charset val="204"/>
      </rPr>
      <t>Л.П. Быстрова</t>
    </r>
    <r>
      <rPr>
        <sz val="11"/>
        <color theme="1"/>
        <rFont val="Times New Roman"/>
        <family val="1"/>
        <charset val="204"/>
      </rPr>
      <t xml:space="preserve">                           </t>
    </r>
  </si>
  <si>
    <t>Л.Н. Сидорова</t>
  </si>
  <si>
    <r>
      <t xml:space="preserve">                                 Врач (диетсистра)                            </t>
    </r>
    <r>
      <rPr>
        <b/>
        <sz val="11"/>
        <color rgb="FFFF0000"/>
        <rFont val="Times New Roman"/>
        <family val="1"/>
        <charset val="204"/>
      </rPr>
      <t>Л.А.Петрова</t>
    </r>
  </si>
  <si>
    <r>
      <t xml:space="preserve">Кладовщик                    </t>
    </r>
    <r>
      <rPr>
        <sz val="11"/>
        <color rgb="FFFF0000"/>
        <rFont val="Times New Roman"/>
        <family val="1"/>
        <charset val="204"/>
      </rPr>
      <t xml:space="preserve"> </t>
    </r>
    <r>
      <rPr>
        <b/>
        <sz val="11"/>
        <color rgb="FFFF0000"/>
        <rFont val="Times New Roman"/>
        <family val="1"/>
        <charset val="204"/>
      </rPr>
      <t>Л.П. Быстрова</t>
    </r>
  </si>
  <si>
    <r>
      <t xml:space="preserve">               </t>
    </r>
    <r>
      <rPr>
        <b/>
        <sz val="11"/>
        <color rgb="FFFF0000"/>
        <rFont val="Times New Roman"/>
        <family val="1"/>
        <charset val="204"/>
      </rPr>
      <t xml:space="preserve"> Л.А. Сидорова</t>
    </r>
  </si>
  <si>
    <r>
      <t xml:space="preserve">Врач (диетсистра)                    </t>
    </r>
    <r>
      <rPr>
        <b/>
        <sz val="11"/>
        <color rgb="FFFF0000"/>
        <rFont val="Times New Roman"/>
        <family val="1"/>
        <charset val="204"/>
      </rPr>
      <t>Л.А.Петрова</t>
    </r>
  </si>
  <si>
    <t xml:space="preserve"> </t>
  </si>
  <si>
    <r>
      <rPr>
        <sz val="11"/>
        <color theme="1"/>
        <rFont val="Times New Roman"/>
        <family val="1"/>
        <charset val="204"/>
      </rPr>
      <t>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   </t>
    </r>
    <r>
      <rPr>
        <b/>
        <sz val="11"/>
        <color rgb="FFFF0000"/>
        <rFont val="Times New Roman"/>
        <family val="1"/>
        <charset val="204"/>
      </rPr>
      <t xml:space="preserve">С.Н.Иванова                                            </t>
    </r>
    <r>
      <rPr>
        <sz val="11"/>
        <rFont val="Times New Roman"/>
        <family val="1"/>
        <charset val="204"/>
      </rPr>
      <t xml:space="preserve">Кладовщик  </t>
    </r>
    <r>
      <rPr>
        <b/>
        <sz val="11"/>
        <color rgb="FFFF0000"/>
        <rFont val="Times New Roman"/>
        <family val="1"/>
        <charset val="204"/>
      </rPr>
      <t xml:space="preserve">                Л.П.Быстрова</t>
    </r>
  </si>
  <si>
    <r>
      <t xml:space="preserve">                     </t>
    </r>
    <r>
      <rPr>
        <b/>
        <sz val="11"/>
        <color rgb="FFFF0000"/>
        <rFont val="Times New Roman"/>
        <family val="1"/>
        <charset val="204"/>
      </rPr>
      <t xml:space="preserve"> Л.А. Сидорова</t>
    </r>
  </si>
  <si>
    <r>
      <rPr>
        <sz val="7"/>
        <color theme="1"/>
        <rFont val="Times New Roman"/>
        <family val="1"/>
        <charset val="204"/>
      </rPr>
      <t xml:space="preserve">           </t>
    </r>
    <r>
      <rPr>
        <u/>
        <sz val="7"/>
        <color theme="1"/>
        <rFont val="Times New Roman"/>
        <family val="1"/>
        <charset val="204"/>
      </rPr>
      <t xml:space="preserve"> подпись </t>
    </r>
    <r>
      <rPr>
        <sz val="7"/>
        <color theme="1"/>
        <rFont val="Times New Roman"/>
        <family val="1"/>
        <charset val="204"/>
      </rPr>
      <t xml:space="preserve">                                            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</si>
  <si>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r>
      <rPr>
        <sz val="7"/>
        <color theme="1"/>
        <rFont val="Times New Roman"/>
        <family val="1"/>
        <charset val="204"/>
      </rPr>
      <t xml:space="preserve">          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</si>
  <si>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t xml:space="preserve">                             Меню- расскладка</t>
  </si>
  <si>
    <t>Центральная бухгалтерия  Управление образования</t>
  </si>
  <si>
    <r>
      <t xml:space="preserve">Учреждение </t>
    </r>
    <r>
      <rPr>
        <b/>
        <sz val="8"/>
        <color theme="1"/>
        <rFont val="Times New Roman"/>
        <family val="1"/>
        <charset val="204"/>
      </rPr>
      <t xml:space="preserve">МАДОУ ДСКН № 8    </t>
    </r>
    <r>
      <rPr>
        <sz val="8"/>
        <color theme="1"/>
        <rFont val="Times New Roman"/>
        <family val="1"/>
        <charset val="204"/>
      </rPr>
      <t xml:space="preserve">                  по ОКПО</t>
    </r>
  </si>
  <si>
    <r>
      <rPr>
        <sz val="7"/>
        <color theme="1"/>
        <rFont val="Times New Roman"/>
        <family val="1"/>
        <charset val="204"/>
      </rPr>
      <t xml:space="preserve">                 </t>
    </r>
    <r>
      <rPr>
        <u/>
        <sz val="7"/>
        <color theme="1"/>
        <rFont val="Times New Roman"/>
        <family val="1"/>
        <charset val="204"/>
      </rPr>
      <t>подпись</t>
    </r>
  </si>
  <si>
    <r>
      <rPr>
        <sz val="7"/>
        <color theme="1"/>
        <rFont val="Times New Roman"/>
        <family val="1"/>
        <charset val="204"/>
      </rPr>
      <t xml:space="preserve">   </t>
    </r>
    <r>
      <rPr>
        <u/>
        <sz val="7"/>
        <color theme="1"/>
        <rFont val="Times New Roman"/>
        <family val="1"/>
        <charset val="204"/>
      </rPr>
      <t xml:space="preserve"> расшифровка подписи</t>
    </r>
  </si>
  <si>
    <r>
      <rPr>
        <sz val="11"/>
        <color theme="1"/>
        <rFont val="Times New Roman"/>
        <family val="1"/>
        <charset val="204"/>
      </rPr>
      <t>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</t>
    </r>
    <r>
      <rPr>
        <b/>
        <sz val="11"/>
        <color rgb="FFFF0000"/>
        <rFont val="Times New Roman"/>
        <family val="1"/>
        <charset val="204"/>
      </rPr>
      <t>С.Н. Иванова</t>
    </r>
  </si>
  <si>
    <r>
      <t xml:space="preserve">Врач (диетсистра)                                </t>
    </r>
    <r>
      <rPr>
        <b/>
        <sz val="11"/>
        <color rgb="FFFF0000"/>
        <rFont val="Times New Roman"/>
        <family val="1"/>
        <charset val="204"/>
      </rPr>
      <t>Л.А.Петрова</t>
    </r>
  </si>
  <si>
    <t xml:space="preserve"> Иванова С.Н.     </t>
  </si>
  <si>
    <r>
      <rPr>
        <sz val="11"/>
        <color theme="1"/>
        <rFont val="Times New Roman"/>
        <family val="1"/>
        <charset val="204"/>
      </rPr>
      <t>Заведующий МАДОУ ДСКН № 8</t>
    </r>
    <r>
      <rPr>
        <b/>
        <sz val="11"/>
        <color theme="1"/>
        <rFont val="Times New Roman"/>
        <family val="1"/>
        <charset val="204"/>
      </rPr>
      <t xml:space="preserve">                                        </t>
    </r>
    <r>
      <rPr>
        <b/>
        <sz val="11"/>
        <color rgb="FFFF0000"/>
        <rFont val="Times New Roman"/>
        <family val="1"/>
        <charset val="204"/>
      </rPr>
      <t>С.Н. Иванова</t>
    </r>
  </si>
  <si>
    <r>
      <rPr>
        <sz val="7"/>
        <color theme="1"/>
        <rFont val="Times New Roman"/>
        <family val="1"/>
        <charset val="204"/>
      </rPr>
      <t xml:space="preserve">                               </t>
    </r>
    <r>
      <rPr>
        <u/>
        <sz val="7"/>
        <color theme="1"/>
        <rFont val="Times New Roman"/>
        <family val="1"/>
        <charset val="204"/>
      </rPr>
      <t xml:space="preserve"> подпись </t>
    </r>
    <r>
      <rPr>
        <sz val="7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</t>
    </r>
    <r>
      <rPr>
        <u/>
        <sz val="7"/>
        <color theme="1"/>
        <rFont val="Times New Roman"/>
        <family val="1"/>
        <charset val="204"/>
      </rPr>
      <t>расшифровка фамилии</t>
    </r>
  </si>
  <si>
    <r>
      <rPr>
        <sz val="7"/>
        <color theme="1"/>
        <rFont val="Times New Roman"/>
        <family val="1"/>
        <charset val="204"/>
      </rPr>
      <t xml:space="preserve"> </t>
    </r>
    <r>
      <rPr>
        <sz val="7"/>
        <rFont val="Times New Roman"/>
        <family val="1"/>
        <charset val="204"/>
      </rPr>
      <t xml:space="preserve">                                                                                </t>
    </r>
    <r>
      <rPr>
        <sz val="7"/>
        <color theme="1"/>
        <rFont val="Times New Roman"/>
        <family val="1"/>
        <charset val="204"/>
      </rPr>
      <t xml:space="preserve"> </t>
    </r>
    <r>
      <rPr>
        <u/>
        <sz val="7"/>
        <color theme="1"/>
        <rFont val="Times New Roman"/>
        <family val="1"/>
        <charset val="204"/>
      </rPr>
      <t xml:space="preserve"> расшифровка фамилии</t>
    </r>
  </si>
  <si>
    <t>Хлеб/пш 1/с/30</t>
  </si>
  <si>
    <t>Чай с сахаром/180</t>
  </si>
  <si>
    <t>Орех грецкий</t>
  </si>
  <si>
    <t>Кисломолочный продукт/200</t>
  </si>
  <si>
    <t>Кисломолочный продукт</t>
  </si>
  <si>
    <t>Мясо говядина без/кости</t>
  </si>
  <si>
    <t>Свекла</t>
  </si>
  <si>
    <t>Фрукты/170         /149</t>
  </si>
  <si>
    <t>Картофельное пюре/150</t>
  </si>
  <si>
    <t>Хлеб/пш. 1/с/20</t>
  </si>
  <si>
    <t>Чай с молоком/180</t>
  </si>
  <si>
    <t>Чай с сахаром/175</t>
  </si>
  <si>
    <t>Картофельное пюре/110</t>
  </si>
  <si>
    <t>Строк-тридцать четыре</t>
  </si>
  <si>
    <t>Хлеб/пш. 1/с/10</t>
  </si>
  <si>
    <t>Хлеб/рж/25</t>
  </si>
  <si>
    <t>Кисломолочный продукт/170</t>
  </si>
  <si>
    <t>Соки фруктовые/175</t>
  </si>
  <si>
    <t>Творог</t>
  </si>
  <si>
    <t>Сыр</t>
  </si>
  <si>
    <t>Капуста свежая</t>
  </si>
  <si>
    <t xml:space="preserve">норма на </t>
  </si>
  <si>
    <t>Изюм</t>
  </si>
  <si>
    <t>Ванилин</t>
  </si>
  <si>
    <t>Ягода свежемороженая</t>
  </si>
  <si>
    <t>Крахмал картофельный</t>
  </si>
  <si>
    <t>Дрожжи</t>
  </si>
  <si>
    <t>3-7 лет/12 часовое пребывание/8 день примерного меню</t>
  </si>
  <si>
    <t>Омлет натуральный/190</t>
  </si>
  <si>
    <t>Кондитерские изделия</t>
  </si>
  <si>
    <t>Бутерброд с сыром/25/9</t>
  </si>
  <si>
    <t>Соки фруктовые     /180</t>
  </si>
  <si>
    <t>Салат картофельный с зеленым горошком/50</t>
  </si>
  <si>
    <t>Щи из свежей  капустой с картофелем с мясом и со сметаной/180/15/7</t>
  </si>
  <si>
    <t>Фрикадельки рыбные /70</t>
  </si>
  <si>
    <t>Соустоматный с овощами/30</t>
  </si>
  <si>
    <t>Картофельное пюре/130</t>
  </si>
  <si>
    <t>Кисель из клюквы/180</t>
  </si>
  <si>
    <t>Кондитерские изделия витаминизированные/50</t>
  </si>
  <si>
    <t>Винегрет овощной/50</t>
  </si>
  <si>
    <t>Вареники ленивые с маслом/170/10</t>
  </si>
  <si>
    <t>Соки фруктовые/200</t>
  </si>
  <si>
    <t>Зеленый горошек конс-ный</t>
  </si>
  <si>
    <t>Рыба свеж/мороженая без/гол</t>
  </si>
  <si>
    <t>Огурцы соленые</t>
  </si>
  <si>
    <t>1,5-3 года/12 часовое пребывание/8 день примерного меню</t>
  </si>
  <si>
    <t>Омлет натуральный/150</t>
  </si>
  <si>
    <t>Бутерброд с сыром/20/6</t>
  </si>
  <si>
    <t>Соки фруктовые     /150</t>
  </si>
  <si>
    <t>Салат картофельный с зеленым горошком/30</t>
  </si>
  <si>
    <t>Щи из свежей  капустой с картофелем с мясом и со сметаной/150/15/7</t>
  </si>
  <si>
    <t>Фрикадельки рыбные /50</t>
  </si>
  <si>
    <t>Соустоматный с овощами/20</t>
  </si>
  <si>
    <t>Кисель из клюквы/150</t>
  </si>
  <si>
    <t>Кондитерские изделия витаминизированные/30</t>
  </si>
  <si>
    <t>Винегрет овощной/30</t>
  </si>
  <si>
    <t>Вареники ленивые с маслом/130/5</t>
  </si>
  <si>
    <t>Яйца вареные/ 1/40</t>
  </si>
  <si>
    <t>Хлеб/пш 1/с/10</t>
  </si>
  <si>
    <t>Хлеб/рж/10</t>
  </si>
  <si>
    <t>Строк-тридцать одна</t>
  </si>
  <si>
    <t>3-7 лет/кратковременое  пребывание/8 день примерного меню</t>
  </si>
  <si>
    <t>Омлет натуральный/180</t>
  </si>
  <si>
    <t>Бутерброд с сыром/30/17</t>
  </si>
  <si>
    <t>Соки фруктовые/110</t>
  </si>
  <si>
    <t>Овощи натуральные (соленые или свежие)/50</t>
  </si>
  <si>
    <t>Щи из свежей  капустой с картофелем с мясом и со сметаной/180/20/7</t>
  </si>
  <si>
    <t>Фрикадельки рыбные /80</t>
  </si>
  <si>
    <t>Соус томатный с овощами/30</t>
  </si>
  <si>
    <t>Булочка с орехом/100</t>
  </si>
  <si>
    <t>Вареники ленивые с маслом/200/20</t>
  </si>
  <si>
    <t>Овощи наруральные</t>
  </si>
  <si>
    <t>Омлет натуральный /200</t>
  </si>
  <si>
    <t>Бутерброд с маслом/25/5</t>
  </si>
  <si>
    <t>Соки фруктовые     /190</t>
  </si>
  <si>
    <t>Щи из свежей  капустой с картофелем с мясом и со сметаной/180/10/5,5</t>
  </si>
  <si>
    <t>Рыба, тушенная в сметаном соусе/70/30</t>
  </si>
  <si>
    <t>Картофель отварной/140</t>
  </si>
  <si>
    <t>Хлеб/рж/37</t>
  </si>
  <si>
    <t>Строк-тридцать одина</t>
  </si>
  <si>
    <t>Строк-тридцать шесть</t>
  </si>
  <si>
    <t>8 день примерного меню</t>
  </si>
  <si>
    <t>3-7 лет/12 часовое пребывание (озд-ой напр-ти) /8 день примерного меню</t>
  </si>
  <si>
    <t>3-7 лет/10 часовое пребывание/8 день примерного меню</t>
  </si>
</sst>
</file>

<file path=xl/styles.xml><?xml version="1.0" encoding="utf-8"?>
<styleSheet xmlns="http://schemas.openxmlformats.org/spreadsheetml/2006/main">
  <numFmts count="6">
    <numFmt numFmtId="164" formatCode="0.000"/>
    <numFmt numFmtId="165" formatCode="0.00000"/>
    <numFmt numFmtId="166" formatCode="0.0000000"/>
    <numFmt numFmtId="167" formatCode="0.000000"/>
    <numFmt numFmtId="168" formatCode="0.0000"/>
    <numFmt numFmtId="169" formatCode="#,##0.00000\ _₽"/>
  </numFmts>
  <fonts count="40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7"/>
      <color theme="1"/>
      <name val="Times New Roman"/>
      <family val="1"/>
      <charset val="204"/>
    </font>
    <font>
      <b/>
      <u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8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u/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7"/>
      <name val="Times New Roman"/>
      <family val="1"/>
      <charset val="204"/>
    </font>
    <font>
      <u/>
      <sz val="7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7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b/>
      <i/>
      <sz val="11"/>
      <color rgb="FF0070C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4">
    <xf numFmtId="0" fontId="0" fillId="0" borderId="0" xfId="0"/>
    <xf numFmtId="0" fontId="2" fillId="0" borderId="1" xfId="0" applyFont="1" applyBorder="1"/>
    <xf numFmtId="0" fontId="0" fillId="2" borderId="0" xfId="0" applyFill="1"/>
    <xf numFmtId="165" fontId="0" fillId="0" borderId="0" xfId="0" applyNumberFormat="1"/>
    <xf numFmtId="0" fontId="0" fillId="0" borderId="13" xfId="0" applyBorder="1"/>
    <xf numFmtId="0" fontId="6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164" fontId="2" fillId="0" borderId="0" xfId="0" applyNumberFormat="1" applyFont="1" applyBorder="1"/>
    <xf numFmtId="165" fontId="4" fillId="0" borderId="0" xfId="0" applyNumberFormat="1" applyFont="1" applyBorder="1"/>
    <xf numFmtId="0" fontId="0" fillId="0" borderId="0" xfId="0" applyBorder="1"/>
    <xf numFmtId="0" fontId="10" fillId="0" borderId="0" xfId="0" applyFont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8" fillId="0" borderId="0" xfId="0" applyFont="1" applyBorder="1" applyAlignment="1">
      <alignment vertical="top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11" fillId="0" borderId="0" xfId="0" applyFont="1" applyAlignment="1">
      <alignment horizontal="left" wrapText="1"/>
    </xf>
    <xf numFmtId="0" fontId="10" fillId="0" borderId="0" xfId="0" applyFont="1" applyBorder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wrapText="1"/>
    </xf>
    <xf numFmtId="0" fontId="8" fillId="0" borderId="0" xfId="0" applyFont="1" applyBorder="1" applyAlignment="1">
      <alignment horizontal="center" vertical="top"/>
    </xf>
    <xf numFmtId="0" fontId="0" fillId="0" borderId="0" xfId="0" applyBorder="1" applyAlignment="1"/>
    <xf numFmtId="0" fontId="7" fillId="0" borderId="0" xfId="0" applyFont="1" applyBorder="1" applyAlignment="1">
      <alignment vertical="top"/>
    </xf>
    <xf numFmtId="164" fontId="2" fillId="0" borderId="0" xfId="0" applyNumberFormat="1" applyFont="1" applyBorder="1" applyAlignment="1"/>
    <xf numFmtId="0" fontId="1" fillId="0" borderId="0" xfId="0" applyFont="1" applyBorder="1" applyAlignment="1"/>
    <xf numFmtId="0" fontId="2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/>
    </xf>
    <xf numFmtId="164" fontId="1" fillId="0" borderId="0" xfId="0" applyNumberFormat="1" applyFont="1" applyBorder="1" applyAlignment="1"/>
    <xf numFmtId="0" fontId="9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164" fontId="22" fillId="0" borderId="0" xfId="0" applyNumberFormat="1" applyFont="1" applyBorder="1" applyAlignment="1">
      <alignment horizontal="center"/>
    </xf>
    <xf numFmtId="164" fontId="14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9" fillId="0" borderId="0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0" fillId="0" borderId="0" xfId="0" applyAlignment="1"/>
    <xf numFmtId="0" fontId="9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14" fillId="0" borderId="0" xfId="0" applyFont="1"/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top" wrapText="1"/>
    </xf>
    <xf numFmtId="0" fontId="3" fillId="3" borderId="1" xfId="0" applyFont="1" applyFill="1" applyBorder="1" applyAlignment="1">
      <alignment horizontal="center" vertical="center"/>
    </xf>
    <xf numFmtId="0" fontId="9" fillId="0" borderId="1" xfId="0" applyFont="1" applyBorder="1"/>
    <xf numFmtId="164" fontId="3" fillId="0" borderId="1" xfId="0" applyNumberFormat="1" applyFont="1" applyBorder="1"/>
    <xf numFmtId="0" fontId="9" fillId="0" borderId="1" xfId="0" applyNumberFormat="1" applyFont="1" applyBorder="1"/>
    <xf numFmtId="0" fontId="0" fillId="0" borderId="1" xfId="0" applyBorder="1" applyAlignment="1"/>
    <xf numFmtId="0" fontId="3" fillId="0" borderId="1" xfId="0" applyFont="1" applyBorder="1" applyAlignment="1"/>
    <xf numFmtId="0" fontId="24" fillId="0" borderId="1" xfId="0" applyFont="1" applyBorder="1" applyAlignment="1">
      <alignment horizontal="center"/>
    </xf>
    <xf numFmtId="164" fontId="2" fillId="0" borderId="1" xfId="0" applyNumberFormat="1" applyFont="1" applyBorder="1" applyAlignment="1"/>
    <xf numFmtId="0" fontId="2" fillId="0" borderId="0" xfId="0" applyFont="1" applyBorder="1" applyAlignment="1"/>
    <xf numFmtId="0" fontId="0" fillId="0" borderId="3" xfId="0" applyBorder="1" applyAlignment="1"/>
    <xf numFmtId="0" fontId="0" fillId="2" borderId="3" xfId="0" applyFill="1" applyBorder="1" applyAlignment="1"/>
    <xf numFmtId="0" fontId="0" fillId="3" borderId="0" xfId="0" applyFill="1" applyBorder="1" applyAlignment="1"/>
    <xf numFmtId="0" fontId="27" fillId="0" borderId="1" xfId="0" applyFont="1" applyBorder="1"/>
    <xf numFmtId="164" fontId="9" fillId="0" borderId="1" xfId="0" applyNumberFormat="1" applyFont="1" applyBorder="1"/>
    <xf numFmtId="0" fontId="9" fillId="3" borderId="1" xfId="0" applyFont="1" applyFill="1" applyBorder="1" applyAlignment="1">
      <alignment vertical="top" wrapText="1"/>
    </xf>
    <xf numFmtId="0" fontId="25" fillId="2" borderId="1" xfId="0" applyFont="1" applyFill="1" applyBorder="1" applyAlignment="1">
      <alignment vertical="top" wrapText="1"/>
    </xf>
    <xf numFmtId="0" fontId="3" fillId="0" borderId="1" xfId="0" applyFont="1" applyBorder="1"/>
    <xf numFmtId="1" fontId="9" fillId="0" borderId="1" xfId="0" applyNumberFormat="1" applyFont="1" applyBorder="1" applyAlignment="1">
      <alignment horizontal="center"/>
    </xf>
    <xf numFmtId="1" fontId="9" fillId="2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4" fillId="0" borderId="0" xfId="0" applyFont="1" applyBorder="1" applyAlignment="1">
      <alignment horizontal="center"/>
    </xf>
    <xf numFmtId="0" fontId="17" fillId="0" borderId="0" xfId="0" applyFont="1" applyBorder="1" applyAlignment="1"/>
    <xf numFmtId="0" fontId="18" fillId="0" borderId="0" xfId="0" applyFont="1" applyBorder="1" applyAlignment="1"/>
    <xf numFmtId="0" fontId="12" fillId="0" borderId="0" xfId="0" applyFont="1" applyBorder="1" applyAlignment="1"/>
    <xf numFmtId="0" fontId="12" fillId="0" borderId="1" xfId="0" applyFont="1" applyBorder="1"/>
    <xf numFmtId="0" fontId="19" fillId="3" borderId="1" xfId="0" applyFont="1" applyFill="1" applyBorder="1" applyAlignment="1">
      <alignment horizontal="center"/>
    </xf>
    <xf numFmtId="0" fontId="9" fillId="0" borderId="0" xfId="0" applyFont="1"/>
    <xf numFmtId="0" fontId="9" fillId="0" borderId="0" xfId="0" applyFont="1" applyBorder="1"/>
    <xf numFmtId="0" fontId="3" fillId="0" borderId="0" xfId="0" applyFont="1" applyBorder="1" applyAlignment="1"/>
    <xf numFmtId="0" fontId="9" fillId="0" borderId="0" xfId="0" applyFont="1" applyBorder="1" applyAlignment="1"/>
    <xf numFmtId="0" fontId="12" fillId="0" borderId="1" xfId="0" applyFont="1" applyBorder="1" applyAlignment="1">
      <alignment wrapText="1"/>
    </xf>
    <xf numFmtId="165" fontId="20" fillId="0" borderId="1" xfId="0" applyNumberFormat="1" applyFont="1" applyBorder="1"/>
    <xf numFmtId="0" fontId="3" fillId="3" borderId="1" xfId="0" applyFont="1" applyFill="1" applyBorder="1" applyAlignment="1">
      <alignment vertical="top" wrapText="1"/>
    </xf>
    <xf numFmtId="0" fontId="9" fillId="0" borderId="0" xfId="0" applyFont="1" applyAlignment="1">
      <alignment wrapText="1"/>
    </xf>
    <xf numFmtId="0" fontId="28" fillId="3" borderId="1" xfId="0" applyFont="1" applyFill="1" applyBorder="1" applyAlignment="1">
      <alignment horizontal="center"/>
    </xf>
    <xf numFmtId="0" fontId="0" fillId="0" borderId="0" xfId="0" applyBorder="1" applyAlignment="1">
      <alignment wrapText="1"/>
    </xf>
    <xf numFmtId="0" fontId="3" fillId="0" borderId="0" xfId="0" applyFont="1" applyBorder="1" applyAlignment="1">
      <alignment wrapText="1"/>
    </xf>
    <xf numFmtId="165" fontId="27" fillId="0" borderId="1" xfId="0" applyNumberFormat="1" applyFont="1" applyBorder="1"/>
    <xf numFmtId="164" fontId="20" fillId="0" borderId="1" xfId="0" applyNumberFormat="1" applyFont="1" applyBorder="1"/>
    <xf numFmtId="166" fontId="9" fillId="0" borderId="1" xfId="0" applyNumberFormat="1" applyFont="1" applyBorder="1"/>
    <xf numFmtId="167" fontId="9" fillId="0" borderId="1" xfId="0" applyNumberFormat="1" applyFont="1" applyBorder="1"/>
    <xf numFmtId="0" fontId="9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Border="1" applyAlignment="1">
      <alignment wrapText="1"/>
    </xf>
    <xf numFmtId="164" fontId="14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9" fillId="0" borderId="0" xfId="0" applyFont="1" applyAlignment="1">
      <alignment wrapText="1"/>
    </xf>
    <xf numFmtId="0" fontId="30" fillId="0" borderId="1" xfId="0" applyFont="1" applyBorder="1" applyAlignment="1">
      <alignment horizontal="center"/>
    </xf>
    <xf numFmtId="0" fontId="31" fillId="0" borderId="1" xfId="0" applyFont="1" applyBorder="1"/>
    <xf numFmtId="0" fontId="32" fillId="0" borderId="1" xfId="0" applyFont="1" applyBorder="1"/>
    <xf numFmtId="168" fontId="9" fillId="0" borderId="1" xfId="0" applyNumberFormat="1" applyFont="1" applyBorder="1"/>
    <xf numFmtId="1" fontId="9" fillId="3" borderId="1" xfId="0" applyNumberFormat="1" applyFont="1" applyFill="1" applyBorder="1" applyAlignment="1">
      <alignment horizontal="center"/>
    </xf>
    <xf numFmtId="0" fontId="34" fillId="0" borderId="0" xfId="0" applyFont="1" applyFill="1" applyBorder="1" applyAlignment="1">
      <alignment horizontal="left"/>
    </xf>
    <xf numFmtId="0" fontId="0" fillId="0" borderId="13" xfId="0" applyBorder="1" applyAlignment="1">
      <alignment wrapText="1"/>
    </xf>
    <xf numFmtId="0" fontId="9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0" borderId="0" xfId="0" applyBorder="1" applyAlignment="1">
      <alignment wrapText="1"/>
    </xf>
    <xf numFmtId="0" fontId="5" fillId="0" borderId="0" xfId="0" applyFont="1" applyAlignment="1">
      <alignment horizontal="center" wrapText="1"/>
    </xf>
    <xf numFmtId="0" fontId="35" fillId="0" borderId="0" xfId="0" applyFont="1" applyAlignment="1">
      <alignment horizontal="center"/>
    </xf>
    <xf numFmtId="165" fontId="9" fillId="0" borderId="1" xfId="0" applyNumberFormat="1" applyFont="1" applyBorder="1"/>
    <xf numFmtId="0" fontId="24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169" fontId="9" fillId="0" borderId="1" xfId="0" applyNumberFormat="1" applyFont="1" applyBorder="1"/>
    <xf numFmtId="164" fontId="38" fillId="0" borderId="1" xfId="0" applyNumberFormat="1" applyFont="1" applyBorder="1"/>
    <xf numFmtId="0" fontId="31" fillId="0" borderId="5" xfId="0" applyFont="1" applyBorder="1"/>
    <xf numFmtId="0" fontId="3" fillId="3" borderId="5" xfId="0" applyFont="1" applyFill="1" applyBorder="1" applyAlignment="1">
      <alignment vertical="top" wrapText="1"/>
    </xf>
    <xf numFmtId="164" fontId="14" fillId="0" borderId="0" xfId="0" applyNumberFormat="1" applyFont="1" applyBorder="1" applyAlignment="1">
      <alignment horizontal="center" wrapText="1"/>
    </xf>
    <xf numFmtId="0" fontId="24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9" fillId="3" borderId="6" xfId="0" applyFont="1" applyFill="1" applyBorder="1" applyAlignment="1">
      <alignment vertical="top" wrapText="1"/>
    </xf>
    <xf numFmtId="165" fontId="3" fillId="0" borderId="1" xfId="0" applyNumberFormat="1" applyFont="1" applyBorder="1"/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/>
    <xf numFmtId="164" fontId="14" fillId="0" borderId="0" xfId="0" applyNumberFormat="1" applyFont="1" applyBorder="1" applyAlignment="1">
      <alignment horizont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wrapText="1"/>
    </xf>
    <xf numFmtId="0" fontId="22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/>
    <xf numFmtId="0" fontId="0" fillId="0" borderId="13" xfId="0" applyBorder="1" applyAlignment="1">
      <alignment wrapText="1"/>
    </xf>
    <xf numFmtId="0" fontId="8" fillId="0" borderId="0" xfId="0" applyFont="1" applyBorder="1" applyAlignment="1">
      <alignment vertical="top"/>
    </xf>
    <xf numFmtId="0" fontId="0" fillId="0" borderId="0" xfId="0" applyBorder="1" applyAlignment="1">
      <alignment wrapText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wrapText="1"/>
    </xf>
    <xf numFmtId="0" fontId="0" fillId="0" borderId="0" xfId="0" applyBorder="1" applyAlignment="1"/>
    <xf numFmtId="0" fontId="15" fillId="0" borderId="0" xfId="0" applyFont="1" applyAlignment="1">
      <alignment horizontal="left" wrapText="1"/>
    </xf>
    <xf numFmtId="0" fontId="20" fillId="3" borderId="5" xfId="0" applyFont="1" applyFill="1" applyBorder="1" applyAlignment="1">
      <alignment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5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vertical="top" wrapText="1"/>
    </xf>
    <xf numFmtId="0" fontId="0" fillId="0" borderId="0" xfId="0" applyBorder="1" applyAlignment="1">
      <alignment wrapText="1"/>
    </xf>
    <xf numFmtId="164" fontId="14" fillId="0" borderId="0" xfId="0" applyNumberFormat="1" applyFont="1" applyBorder="1" applyAlignment="1">
      <alignment horizontal="center" wrapText="1"/>
    </xf>
    <xf numFmtId="0" fontId="22" fillId="0" borderId="0" xfId="0" applyFont="1" applyAlignment="1">
      <alignment horizontal="center" wrapText="1"/>
    </xf>
    <xf numFmtId="0" fontId="9" fillId="3" borderId="6" xfId="0" applyFont="1" applyFill="1" applyBorder="1" applyAlignment="1">
      <alignment vertical="top" wrapText="1"/>
    </xf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/>
    <xf numFmtId="164" fontId="14" fillId="0" borderId="0" xfId="0" applyNumberFormat="1" applyFont="1" applyBorder="1" applyAlignment="1">
      <alignment horizontal="center" wrapText="1"/>
    </xf>
    <xf numFmtId="0" fontId="0" fillId="0" borderId="0" xfId="0" applyAlignment="1">
      <alignment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5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2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0" fillId="0" borderId="0" xfId="0" applyBorder="1" applyAlignment="1"/>
    <xf numFmtId="0" fontId="0" fillId="0" borderId="13" xfId="0" applyBorder="1" applyAlignment="1">
      <alignment wrapText="1"/>
    </xf>
    <xf numFmtId="0" fontId="8" fillId="0" borderId="0" xfId="0" applyFont="1" applyBorder="1" applyAlignment="1">
      <alignment vertical="top"/>
    </xf>
    <xf numFmtId="168" fontId="3" fillId="0" borderId="1" xfId="0" applyNumberFormat="1" applyFont="1" applyBorder="1"/>
    <xf numFmtId="2" fontId="9" fillId="0" borderId="1" xfId="0" applyNumberFormat="1" applyFont="1" applyBorder="1"/>
    <xf numFmtId="0" fontId="0" fillId="0" borderId="0" xfId="0" applyBorder="1" applyAlignment="1">
      <alignment wrapText="1"/>
    </xf>
    <xf numFmtId="0" fontId="14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0" fontId="22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0" fillId="0" borderId="0" xfId="0" applyBorder="1" applyAlignment="1"/>
    <xf numFmtId="0" fontId="8" fillId="0" borderId="0" xfId="0" applyFont="1" applyBorder="1" applyAlignment="1">
      <alignment vertical="top"/>
    </xf>
    <xf numFmtId="0" fontId="2" fillId="0" borderId="2" xfId="0" applyFont="1" applyBorder="1" applyAlignment="1">
      <alignment horizontal="center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26" fillId="0" borderId="1" xfId="0" applyFont="1" applyBorder="1"/>
    <xf numFmtId="164" fontId="25" fillId="0" borderId="1" xfId="0" applyNumberFormat="1" applyFont="1" applyBorder="1"/>
    <xf numFmtId="164" fontId="26" fillId="0" borderId="1" xfId="0" applyNumberFormat="1" applyFont="1" applyBorder="1"/>
    <xf numFmtId="167" fontId="26" fillId="0" borderId="1" xfId="0" applyNumberFormat="1" applyFont="1" applyBorder="1"/>
    <xf numFmtId="165" fontId="26" fillId="0" borderId="1" xfId="0" applyNumberFormat="1" applyFont="1" applyBorder="1"/>
    <xf numFmtId="168" fontId="26" fillId="0" borderId="1" xfId="0" applyNumberFormat="1" applyFont="1" applyBorder="1"/>
    <xf numFmtId="169" fontId="26" fillId="0" borderId="1" xfId="0" applyNumberFormat="1" applyFont="1" applyBorder="1"/>
    <xf numFmtId="166" fontId="26" fillId="0" borderId="1" xfId="0" applyNumberFormat="1" applyFont="1" applyBorder="1"/>
    <xf numFmtId="165" fontId="25" fillId="0" borderId="1" xfId="0" applyNumberFormat="1" applyFont="1" applyBorder="1"/>
    <xf numFmtId="0" fontId="25" fillId="0" borderId="1" xfId="0" applyNumberFormat="1" applyFont="1" applyBorder="1"/>
    <xf numFmtId="164" fontId="27" fillId="0" borderId="1" xfId="0" applyNumberFormat="1" applyFont="1" applyBorder="1"/>
    <xf numFmtId="167" fontId="27" fillId="0" borderId="1" xfId="0" applyNumberFormat="1" applyFont="1" applyBorder="1"/>
    <xf numFmtId="168" fontId="27" fillId="0" borderId="1" xfId="0" applyNumberFormat="1" applyFont="1" applyBorder="1"/>
    <xf numFmtId="0" fontId="26" fillId="0" borderId="1" xfId="0" applyNumberFormat="1" applyFont="1" applyBorder="1"/>
    <xf numFmtId="168" fontId="20" fillId="0" borderId="1" xfId="0" applyNumberFormat="1" applyFont="1" applyBorder="1"/>
    <xf numFmtId="0" fontId="27" fillId="0" borderId="1" xfId="0" applyNumberFormat="1" applyFont="1" applyBorder="1"/>
    <xf numFmtId="0" fontId="39" fillId="0" borderId="1" xfId="0" applyFont="1" applyBorder="1" applyAlignment="1">
      <alignment horizontal="center"/>
    </xf>
    <xf numFmtId="168" fontId="9" fillId="0" borderId="1" xfId="0" applyNumberFormat="1" applyFont="1" applyBorder="1" applyAlignment="1">
      <alignment horizontal="center"/>
    </xf>
    <xf numFmtId="168" fontId="3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3" xfId="0" applyBorder="1" applyAlignment="1">
      <alignment wrapText="1"/>
    </xf>
    <xf numFmtId="0" fontId="9" fillId="3" borderId="6" xfId="0" applyFont="1" applyFill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3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24" fillId="0" borderId="0" xfId="0" applyFont="1" applyAlignment="1">
      <alignment horizontal="center" wrapText="1"/>
    </xf>
    <xf numFmtId="0" fontId="0" fillId="0" borderId="0" xfId="0" applyAlignment="1"/>
    <xf numFmtId="0" fontId="14" fillId="0" borderId="0" xfId="0" applyFont="1" applyAlignment="1"/>
    <xf numFmtId="0" fontId="27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14" fillId="0" borderId="0" xfId="0" applyFont="1" applyAlignment="1">
      <alignment horizontal="center" wrapText="1"/>
    </xf>
    <xf numFmtId="0" fontId="0" fillId="0" borderId="13" xfId="0" applyBorder="1" applyAlignment="1"/>
    <xf numFmtId="0" fontId="0" fillId="0" borderId="0" xfId="0" applyAlignment="1">
      <alignment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5" xfId="0" applyFont="1" applyFill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14" fillId="0" borderId="0" xfId="0" applyNumberFormat="1" applyFont="1" applyBorder="1" applyAlignment="1">
      <alignment horizontal="center" wrapText="1"/>
    </xf>
    <xf numFmtId="0" fontId="9" fillId="0" borderId="9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12" fillId="0" borderId="2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19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4" xfId="0" applyFont="1" applyBorder="1" applyAlignment="1">
      <alignment vertical="top" wrapText="1"/>
    </xf>
    <xf numFmtId="0" fontId="19" fillId="3" borderId="2" xfId="0" applyFont="1" applyFill="1" applyBorder="1" applyAlignment="1">
      <alignment horizontal="center" wrapText="1"/>
    </xf>
    <xf numFmtId="0" fontId="19" fillId="3" borderId="4" xfId="0" applyFont="1" applyFill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27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Border="1" applyAlignment="1">
      <alignment horizontal="right" wrapText="1"/>
    </xf>
    <xf numFmtId="0" fontId="2" fillId="0" borderId="0" xfId="0" applyFont="1" applyAlignment="1">
      <alignment horizontal="right" wrapText="1"/>
    </xf>
    <xf numFmtId="0" fontId="14" fillId="0" borderId="0" xfId="0" applyFont="1" applyBorder="1" applyAlignment="1">
      <alignment horizontal="center" wrapText="1"/>
    </xf>
    <xf numFmtId="0" fontId="13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17" fillId="0" borderId="7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wrapText="1"/>
    </xf>
    <xf numFmtId="0" fontId="15" fillId="0" borderId="0" xfId="0" applyFont="1" applyAlignment="1">
      <alignment horizontal="left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20" fillId="0" borderId="0" xfId="0" applyFont="1" applyBorder="1" applyAlignment="1">
      <alignment horizontal="left" wrapText="1"/>
    </xf>
    <xf numFmtId="0" fontId="21" fillId="0" borderId="0" xfId="0" applyFont="1" applyBorder="1" applyAlignment="1">
      <alignment horizontal="left" wrapText="1"/>
    </xf>
    <xf numFmtId="0" fontId="9" fillId="0" borderId="0" xfId="0" applyFont="1" applyBorder="1" applyAlignment="1">
      <alignment wrapText="1"/>
    </xf>
    <xf numFmtId="0" fontId="0" fillId="0" borderId="0" xfId="0" applyBorder="1" applyAlignment="1"/>
    <xf numFmtId="0" fontId="0" fillId="0" borderId="12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25" fillId="0" borderId="0" xfId="0" applyFont="1" applyAlignment="1">
      <alignment wrapText="1"/>
    </xf>
    <xf numFmtId="0" fontId="0" fillId="0" borderId="13" xfId="0" applyBorder="1" applyAlignment="1">
      <alignment wrapText="1"/>
    </xf>
    <xf numFmtId="0" fontId="27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vertical="top" wrapText="1"/>
    </xf>
    <xf numFmtId="0" fontId="33" fillId="0" borderId="0" xfId="0" applyFont="1" applyAlignment="1">
      <alignment horizontal="right" wrapText="1"/>
    </xf>
    <xf numFmtId="0" fontId="3" fillId="0" borderId="1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14" fillId="0" borderId="13" xfId="0" applyFont="1" applyBorder="1" applyAlignment="1"/>
    <xf numFmtId="0" fontId="33" fillId="0" borderId="0" xfId="0" applyFont="1" applyBorder="1" applyAlignment="1">
      <alignment horizontal="right" wrapText="1"/>
    </xf>
    <xf numFmtId="0" fontId="1" fillId="0" borderId="0" xfId="0" applyFont="1" applyAlignment="1">
      <alignment horizontal="right" wrapText="1"/>
    </xf>
    <xf numFmtId="0" fontId="3" fillId="0" borderId="0" xfId="0" applyFont="1" applyAlignment="1"/>
    <xf numFmtId="0" fontId="9" fillId="0" borderId="0" xfId="0" applyFont="1" applyAlignment="1"/>
    <xf numFmtId="0" fontId="8" fillId="0" borderId="0" xfId="0" applyFont="1" applyBorder="1" applyAlignment="1">
      <alignment vertical="top"/>
    </xf>
    <xf numFmtId="0" fontId="3" fillId="0" borderId="0" xfId="0" applyFont="1" applyAlignment="1">
      <alignment horizontal="left" wrapText="1"/>
    </xf>
    <xf numFmtId="0" fontId="17" fillId="0" borderId="14" xfId="0" applyFont="1" applyBorder="1" applyAlignment="1">
      <alignment horizontal="center" vertical="top" wrapText="1"/>
    </xf>
    <xf numFmtId="0" fontId="18" fillId="0" borderId="14" xfId="0" applyFont="1" applyBorder="1" applyAlignment="1">
      <alignment vertical="top" wrapText="1"/>
    </xf>
    <xf numFmtId="0" fontId="5" fillId="0" borderId="0" xfId="0" applyFont="1" applyBorder="1" applyAlignment="1">
      <alignment horizontal="center" wrapText="1"/>
    </xf>
    <xf numFmtId="0" fontId="18" fillId="0" borderId="0" xfId="0" applyFont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36" fillId="0" borderId="0" xfId="0" applyFont="1" applyAlignment="1">
      <alignment horizontal="right" wrapText="1"/>
    </xf>
    <xf numFmtId="0" fontId="14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3" fillId="0" borderId="6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11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0" fillId="0" borderId="5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O53"/>
  <sheetViews>
    <sheetView view="pageBreakPreview" zoomScale="110" zoomScaleSheetLayoutView="110" workbookViewId="0">
      <pane xSplit="2" ySplit="14" topLeftCell="AE15" activePane="bottomRight" state="frozen"/>
      <selection pane="topRight" activeCell="C1" sqref="C1"/>
      <selection pane="bottomLeft" activeCell="A9" sqref="A9"/>
      <selection pane="bottomRight" activeCell="AE26" sqref="AE26"/>
    </sheetView>
  </sheetViews>
  <sheetFormatPr defaultRowHeight="15"/>
  <cols>
    <col min="1" max="1" width="4.28515625" customWidth="1"/>
    <col min="2" max="2" width="29.28515625" customWidth="1"/>
    <col min="3" max="3" width="8.42578125" customWidth="1"/>
    <col min="4" max="4" width="8" customWidth="1"/>
    <col min="5" max="5" width="7.85546875" customWidth="1"/>
    <col min="6" max="6" width="7.42578125" customWidth="1"/>
    <col min="7" max="7" width="8.42578125" customWidth="1"/>
    <col min="8" max="8" width="7.140625" customWidth="1"/>
    <col min="9" max="9" width="8.42578125" customWidth="1"/>
    <col min="10" max="10" width="7.28515625" customWidth="1"/>
    <col min="11" max="11" width="8.7109375" customWidth="1"/>
    <col min="12" max="12" width="7.42578125" customWidth="1"/>
    <col min="13" max="13" width="9.5703125" customWidth="1"/>
    <col min="14" max="14" width="11" customWidth="1"/>
    <col min="15" max="15" width="9" customWidth="1"/>
    <col min="16" max="18" width="8.85546875" customWidth="1"/>
    <col min="19" max="19" width="8.5703125" customWidth="1"/>
    <col min="20" max="20" width="7.28515625" customWidth="1"/>
    <col min="21" max="21" width="8.7109375" customWidth="1"/>
    <col min="22" max="22" width="7" customWidth="1"/>
    <col min="23" max="26" width="6.42578125" customWidth="1"/>
    <col min="27" max="27" width="6.7109375" customWidth="1"/>
    <col min="28" max="28" width="7.42578125" customWidth="1"/>
    <col min="29" max="29" width="10.28515625" customWidth="1"/>
    <col min="30" max="31" width="8.7109375" customWidth="1"/>
    <col min="32" max="32" width="6.85546875" customWidth="1"/>
    <col min="33" max="33" width="9.28515625" bestFit="1" customWidth="1"/>
    <col min="34" max="36" width="9" customWidth="1"/>
    <col min="37" max="37" width="5.28515625" customWidth="1"/>
    <col min="38" max="38" width="6.42578125" customWidth="1"/>
    <col min="39" max="39" width="7.85546875" customWidth="1"/>
    <col min="40" max="40" width="6.42578125" customWidth="1"/>
    <col min="41" max="41" width="9.5703125" customWidth="1"/>
    <col min="42" max="42" width="4.7109375" customWidth="1"/>
    <col min="43" max="43" width="29.5703125" customWidth="1"/>
    <col min="47" max="47" width="0.140625" customWidth="1"/>
  </cols>
  <sheetData>
    <row r="1" spans="1:47" ht="18.75">
      <c r="B1" s="10"/>
      <c r="C1" s="238" t="s">
        <v>28</v>
      </c>
      <c r="D1" s="239"/>
      <c r="E1" s="239"/>
      <c r="F1" s="239"/>
      <c r="G1" s="239"/>
      <c r="H1" s="239"/>
      <c r="I1" s="239"/>
      <c r="J1" s="5"/>
      <c r="AP1" s="21"/>
      <c r="AQ1" s="21"/>
      <c r="AR1" s="21"/>
      <c r="AS1" s="21"/>
      <c r="AT1" s="21"/>
      <c r="AU1" s="51"/>
    </row>
    <row r="2" spans="1:47" ht="15.75">
      <c r="A2" s="236" t="s">
        <v>34</v>
      </c>
      <c r="B2" s="237"/>
      <c r="C2" s="240" t="s">
        <v>67</v>
      </c>
      <c r="D2" s="241"/>
      <c r="E2" s="241"/>
      <c r="F2" s="241"/>
      <c r="G2" s="241"/>
      <c r="H2" s="241"/>
      <c r="I2" s="241"/>
      <c r="J2" s="241"/>
      <c r="K2" s="241"/>
      <c r="AP2" s="21"/>
      <c r="AQ2" s="21"/>
      <c r="AR2" s="21"/>
      <c r="AS2" s="21"/>
      <c r="AT2" s="21"/>
      <c r="AU2" s="51"/>
    </row>
    <row r="3" spans="1:47" ht="9" customHeight="1">
      <c r="A3" s="10"/>
      <c r="B3" s="10"/>
      <c r="C3" s="242" t="s">
        <v>30</v>
      </c>
      <c r="D3" s="209"/>
      <c r="E3" s="209"/>
      <c r="F3" s="209"/>
      <c r="G3" s="209"/>
      <c r="H3" s="209"/>
      <c r="I3" s="209" t="s">
        <v>29</v>
      </c>
      <c r="J3" s="209"/>
      <c r="K3" s="209"/>
      <c r="AP3" s="21"/>
      <c r="AQ3" s="21"/>
      <c r="AR3" s="21"/>
      <c r="AS3" s="21"/>
      <c r="AT3" s="21"/>
      <c r="AU3" s="51"/>
    </row>
    <row r="4" spans="1:47">
      <c r="A4" s="10"/>
      <c r="B4" s="10"/>
      <c r="L4" s="239" t="s">
        <v>61</v>
      </c>
      <c r="M4" s="243"/>
      <c r="N4" s="243"/>
      <c r="O4" s="243"/>
      <c r="AP4" s="21"/>
      <c r="AQ4" s="21"/>
      <c r="AR4" s="21"/>
      <c r="AS4" s="21"/>
      <c r="AT4" s="21"/>
      <c r="AU4" s="51"/>
    </row>
    <row r="5" spans="1:47" ht="12.75" customHeight="1">
      <c r="A5" s="248" t="s">
        <v>68</v>
      </c>
      <c r="B5" s="248"/>
      <c r="C5" s="248"/>
      <c r="D5" s="248"/>
      <c r="E5" s="16"/>
      <c r="F5" s="16"/>
      <c r="J5" s="244" t="s">
        <v>35</v>
      </c>
      <c r="K5" s="244"/>
      <c r="L5" s="244"/>
      <c r="M5" s="244"/>
      <c r="N5" s="244"/>
      <c r="O5" s="244"/>
      <c r="P5" s="244"/>
      <c r="Q5" s="128"/>
      <c r="R5" s="128"/>
      <c r="S5" s="101"/>
      <c r="T5" s="101"/>
      <c r="AP5" s="21"/>
      <c r="AQ5" s="21"/>
      <c r="AR5" s="21"/>
      <c r="AS5" s="21"/>
      <c r="AT5" s="21"/>
      <c r="AU5" s="51"/>
    </row>
    <row r="6" spans="1:47">
      <c r="B6" s="4"/>
      <c r="C6" s="245" t="s">
        <v>133</v>
      </c>
      <c r="D6" s="246"/>
      <c r="E6" s="246"/>
      <c r="F6" s="246"/>
      <c r="G6" s="246"/>
      <c r="H6" s="247"/>
      <c r="I6" s="247"/>
      <c r="J6" s="247"/>
      <c r="U6" s="244"/>
      <c r="V6" s="244"/>
      <c r="W6" s="244"/>
      <c r="X6" s="244"/>
      <c r="AP6" s="21"/>
      <c r="AQ6" s="21"/>
      <c r="AR6" s="21"/>
      <c r="AS6" s="21"/>
      <c r="AT6" s="21"/>
      <c r="AU6" s="51"/>
    </row>
    <row r="7" spans="1:47" ht="12.75" customHeight="1">
      <c r="B7" s="10"/>
      <c r="C7" s="20"/>
      <c r="D7" s="21"/>
      <c r="E7" s="21"/>
      <c r="F7" s="13"/>
      <c r="G7" s="22"/>
      <c r="H7" s="13"/>
      <c r="I7" s="13"/>
      <c r="J7" s="13"/>
      <c r="K7" s="13"/>
      <c r="L7" s="234" t="s">
        <v>33</v>
      </c>
      <c r="M7" s="235"/>
      <c r="N7" s="235"/>
      <c r="O7" s="235"/>
      <c r="P7" s="235"/>
      <c r="Q7" s="235"/>
      <c r="R7" s="235"/>
      <c r="S7" s="235"/>
      <c r="T7" s="235"/>
      <c r="U7" s="235"/>
      <c r="V7" s="235"/>
      <c r="W7" s="235"/>
      <c r="X7" s="235"/>
      <c r="Y7" s="235"/>
      <c r="Z7" s="235"/>
      <c r="AA7" s="235"/>
      <c r="AB7" s="235"/>
      <c r="AP7" s="21"/>
      <c r="AQ7" s="21"/>
      <c r="AR7" s="21"/>
      <c r="AS7" s="21"/>
      <c r="AT7" s="21"/>
      <c r="AU7" s="51"/>
    </row>
    <row r="8" spans="1:47" ht="13.5" customHeight="1">
      <c r="B8" s="10"/>
      <c r="C8" s="228" t="s">
        <v>36</v>
      </c>
      <c r="D8" s="229"/>
      <c r="E8" s="190"/>
      <c r="F8" s="223" t="s">
        <v>37</v>
      </c>
      <c r="G8" s="224"/>
      <c r="H8" s="225"/>
      <c r="I8" s="13"/>
      <c r="J8" s="13"/>
      <c r="K8" s="13"/>
      <c r="L8" s="13"/>
      <c r="M8" s="13"/>
      <c r="O8" s="13"/>
      <c r="P8" s="204" t="s">
        <v>38</v>
      </c>
      <c r="Q8" s="204"/>
      <c r="R8" s="204"/>
      <c r="S8" s="204"/>
      <c r="T8" s="204"/>
      <c r="U8" s="211"/>
      <c r="V8" s="211"/>
      <c r="W8" s="211"/>
      <c r="X8" s="211"/>
      <c r="Y8" s="196"/>
      <c r="Z8" s="196"/>
      <c r="AA8" s="196"/>
      <c r="AP8" s="21"/>
      <c r="AQ8" s="21"/>
      <c r="AR8" s="21"/>
      <c r="AS8" s="21"/>
      <c r="AT8" s="21"/>
      <c r="AU8" s="51"/>
    </row>
    <row r="9" spans="1:47" ht="12.75" customHeight="1">
      <c r="B9" s="10"/>
      <c r="C9" s="230">
        <v>125</v>
      </c>
      <c r="D9" s="231"/>
      <c r="E9" s="232"/>
      <c r="F9" s="226">
        <v>125</v>
      </c>
      <c r="G9" s="227"/>
      <c r="H9" s="227"/>
      <c r="I9" s="15"/>
      <c r="J9" s="15"/>
      <c r="K9" s="15"/>
      <c r="L9" s="14"/>
      <c r="M9" s="14"/>
      <c r="O9" s="14"/>
      <c r="AP9" s="21"/>
      <c r="AQ9" s="21"/>
      <c r="AR9" s="21"/>
      <c r="AS9" s="21"/>
      <c r="AT9" s="21"/>
      <c r="AU9" s="51"/>
    </row>
    <row r="10" spans="1:47" ht="12.75" customHeight="1">
      <c r="B10" s="194"/>
      <c r="C10" s="211"/>
      <c r="D10" s="211"/>
      <c r="E10" s="211"/>
      <c r="F10" s="211"/>
      <c r="G10" s="211"/>
      <c r="H10" s="211"/>
      <c r="I10" s="211"/>
      <c r="J10" s="211"/>
      <c r="K10" s="15"/>
      <c r="L10" s="14"/>
      <c r="M10" s="14"/>
      <c r="O10" s="14"/>
      <c r="AP10" s="21"/>
      <c r="AQ10" s="21"/>
      <c r="AR10" s="21"/>
      <c r="AS10" s="21"/>
      <c r="AT10" s="21"/>
      <c r="AU10" s="51"/>
    </row>
    <row r="11" spans="1:47" ht="15.75">
      <c r="C11" s="206" t="s">
        <v>6</v>
      </c>
      <c r="D11" s="207"/>
      <c r="E11" s="207"/>
      <c r="F11" s="207"/>
      <c r="G11" s="207"/>
      <c r="H11" s="208"/>
      <c r="I11" s="201" t="s">
        <v>7</v>
      </c>
      <c r="J11" s="232"/>
      <c r="K11" s="201" t="s">
        <v>17</v>
      </c>
      <c r="L11" s="202"/>
      <c r="M11" s="202"/>
      <c r="N11" s="202"/>
      <c r="O11" s="202"/>
      <c r="P11" s="202"/>
      <c r="Q11" s="202"/>
      <c r="R11" s="202"/>
      <c r="S11" s="202"/>
      <c r="T11" s="202"/>
      <c r="U11" s="202"/>
      <c r="V11" s="202"/>
      <c r="W11" s="202"/>
      <c r="X11" s="202"/>
      <c r="Y11" s="202"/>
      <c r="Z11" s="203"/>
      <c r="AA11" s="201" t="s">
        <v>18</v>
      </c>
      <c r="AB11" s="202"/>
      <c r="AC11" s="202"/>
      <c r="AD11" s="203"/>
      <c r="AE11" s="188" t="s">
        <v>19</v>
      </c>
      <c r="AF11" s="189"/>
      <c r="AG11" s="189"/>
      <c r="AH11" s="189"/>
      <c r="AI11" s="189"/>
      <c r="AJ11" s="189"/>
      <c r="AK11" s="189"/>
      <c r="AL11" s="189"/>
      <c r="AM11" s="189"/>
      <c r="AN11" s="190"/>
      <c r="AO11" s="1"/>
      <c r="AP11" s="50"/>
      <c r="AQ11" s="21"/>
      <c r="AR11" s="21"/>
      <c r="AS11" s="21"/>
      <c r="AT11" s="21"/>
      <c r="AU11" s="51"/>
    </row>
    <row r="12" spans="1:47" ht="61.5" customHeight="1">
      <c r="A12" s="214" t="s">
        <v>0</v>
      </c>
      <c r="B12" s="249" t="s">
        <v>23</v>
      </c>
      <c r="C12" s="233" t="s">
        <v>134</v>
      </c>
      <c r="D12" s="200"/>
      <c r="E12" s="198" t="s">
        <v>107</v>
      </c>
      <c r="F12" s="199"/>
      <c r="G12" s="198" t="s">
        <v>136</v>
      </c>
      <c r="H12" s="199"/>
      <c r="I12" s="198" t="s">
        <v>137</v>
      </c>
      <c r="J12" s="199"/>
      <c r="K12" s="198" t="s">
        <v>138</v>
      </c>
      <c r="L12" s="199"/>
      <c r="M12" s="198" t="s">
        <v>139</v>
      </c>
      <c r="N12" s="199"/>
      <c r="O12" s="198" t="s">
        <v>140</v>
      </c>
      <c r="P12" s="199"/>
      <c r="Q12" s="198" t="s">
        <v>141</v>
      </c>
      <c r="R12" s="199"/>
      <c r="S12" s="198" t="s">
        <v>142</v>
      </c>
      <c r="T12" s="199"/>
      <c r="U12" s="198" t="s">
        <v>143</v>
      </c>
      <c r="V12" s="199"/>
      <c r="W12" s="198" t="s">
        <v>27</v>
      </c>
      <c r="X12" s="199"/>
      <c r="Y12" s="198" t="s">
        <v>45</v>
      </c>
      <c r="Z12" s="199"/>
      <c r="AA12" s="198" t="s">
        <v>109</v>
      </c>
      <c r="AB12" s="200"/>
      <c r="AC12" s="198" t="s">
        <v>144</v>
      </c>
      <c r="AD12" s="217"/>
      <c r="AE12" s="198" t="s">
        <v>145</v>
      </c>
      <c r="AF12" s="199"/>
      <c r="AG12" s="198" t="s">
        <v>146</v>
      </c>
      <c r="AH12" s="199"/>
      <c r="AI12" s="198" t="s">
        <v>147</v>
      </c>
      <c r="AJ12" s="199"/>
      <c r="AK12" s="198" t="s">
        <v>106</v>
      </c>
      <c r="AL12" s="199"/>
      <c r="AM12" s="198" t="s">
        <v>25</v>
      </c>
      <c r="AN12" s="199"/>
      <c r="AO12" s="40" t="s">
        <v>22</v>
      </c>
      <c r="AP12" s="214" t="s">
        <v>0</v>
      </c>
      <c r="AQ12" s="214" t="s">
        <v>23</v>
      </c>
      <c r="AR12" s="21"/>
      <c r="AS12" s="21"/>
      <c r="AT12" s="21"/>
      <c r="AU12" s="51"/>
    </row>
    <row r="13" spans="1:47" ht="32.25" customHeight="1">
      <c r="A13" s="258"/>
      <c r="B13" s="250"/>
      <c r="C13" s="219" t="s">
        <v>4</v>
      </c>
      <c r="D13" s="41" t="s">
        <v>24</v>
      </c>
      <c r="E13" s="221" t="s">
        <v>4</v>
      </c>
      <c r="F13" s="56" t="s">
        <v>24</v>
      </c>
      <c r="G13" s="212" t="s">
        <v>4</v>
      </c>
      <c r="H13" s="56" t="s">
        <v>24</v>
      </c>
      <c r="I13" s="212" t="s">
        <v>4</v>
      </c>
      <c r="J13" s="56" t="s">
        <v>24</v>
      </c>
      <c r="K13" s="212" t="s">
        <v>4</v>
      </c>
      <c r="L13" s="56" t="s">
        <v>24</v>
      </c>
      <c r="M13" s="212" t="s">
        <v>4</v>
      </c>
      <c r="N13" s="56" t="s">
        <v>24</v>
      </c>
      <c r="O13" s="212" t="s">
        <v>4</v>
      </c>
      <c r="P13" s="56" t="s">
        <v>127</v>
      </c>
      <c r="Q13" s="191" t="s">
        <v>4</v>
      </c>
      <c r="R13" s="56" t="s">
        <v>24</v>
      </c>
      <c r="S13" s="212" t="s">
        <v>4</v>
      </c>
      <c r="T13" s="56" t="s">
        <v>24</v>
      </c>
      <c r="U13" s="212" t="s">
        <v>4</v>
      </c>
      <c r="V13" s="56" t="s">
        <v>24</v>
      </c>
      <c r="W13" s="212" t="s">
        <v>4</v>
      </c>
      <c r="X13" s="56" t="s">
        <v>24</v>
      </c>
      <c r="Y13" s="212" t="s">
        <v>4</v>
      </c>
      <c r="Z13" s="56" t="s">
        <v>24</v>
      </c>
      <c r="AA13" s="212" t="s">
        <v>4</v>
      </c>
      <c r="AB13" s="56" t="s">
        <v>24</v>
      </c>
      <c r="AC13" s="134" t="s">
        <v>4</v>
      </c>
      <c r="AD13" s="56" t="s">
        <v>24</v>
      </c>
      <c r="AE13" s="191" t="s">
        <v>4</v>
      </c>
      <c r="AF13" s="56" t="s">
        <v>24</v>
      </c>
      <c r="AG13" s="212" t="s">
        <v>4</v>
      </c>
      <c r="AH13" s="56" t="s">
        <v>24</v>
      </c>
      <c r="AI13" s="136" t="s">
        <v>4</v>
      </c>
      <c r="AJ13" s="56" t="s">
        <v>24</v>
      </c>
      <c r="AK13" s="212" t="s">
        <v>4</v>
      </c>
      <c r="AL13" s="56" t="s">
        <v>24</v>
      </c>
      <c r="AM13" s="212" t="s">
        <v>4</v>
      </c>
      <c r="AN13" s="56" t="s">
        <v>24</v>
      </c>
      <c r="AO13" s="40" t="s">
        <v>26</v>
      </c>
      <c r="AP13" s="215"/>
      <c r="AQ13" s="215"/>
      <c r="AR13" s="21"/>
      <c r="AS13" s="21"/>
      <c r="AT13" s="21"/>
      <c r="AU13" s="51"/>
    </row>
    <row r="14" spans="1:47" s="2" customFormat="1" ht="14.25" customHeight="1">
      <c r="A14" s="259"/>
      <c r="B14" s="250"/>
      <c r="C14" s="220"/>
      <c r="D14" s="57">
        <v>125</v>
      </c>
      <c r="E14" s="222"/>
      <c r="F14" s="75">
        <f>D14</f>
        <v>125</v>
      </c>
      <c r="G14" s="213"/>
      <c r="H14" s="75">
        <f>D14</f>
        <v>125</v>
      </c>
      <c r="I14" s="213"/>
      <c r="J14" s="75">
        <f>D14</f>
        <v>125</v>
      </c>
      <c r="K14" s="213"/>
      <c r="L14" s="75">
        <f>D14</f>
        <v>125</v>
      </c>
      <c r="M14" s="213"/>
      <c r="N14" s="75">
        <f>D14</f>
        <v>125</v>
      </c>
      <c r="O14" s="213"/>
      <c r="P14" s="75">
        <f>D14</f>
        <v>125</v>
      </c>
      <c r="Q14" s="192"/>
      <c r="R14" s="75">
        <f>D14</f>
        <v>125</v>
      </c>
      <c r="S14" s="213"/>
      <c r="T14" s="75">
        <f>H14</f>
        <v>125</v>
      </c>
      <c r="U14" s="213"/>
      <c r="V14" s="75">
        <f>D14</f>
        <v>125</v>
      </c>
      <c r="W14" s="213"/>
      <c r="X14" s="75">
        <f>D14</f>
        <v>125</v>
      </c>
      <c r="Y14" s="213"/>
      <c r="Z14" s="75">
        <f>D14</f>
        <v>125</v>
      </c>
      <c r="AA14" s="213"/>
      <c r="AB14" s="75">
        <f>D14</f>
        <v>125</v>
      </c>
      <c r="AC14" s="135"/>
      <c r="AD14" s="75">
        <f>D14</f>
        <v>125</v>
      </c>
      <c r="AE14" s="192"/>
      <c r="AF14" s="75">
        <f>D14</f>
        <v>125</v>
      </c>
      <c r="AG14" s="213"/>
      <c r="AH14" s="75">
        <f>D14</f>
        <v>125</v>
      </c>
      <c r="AI14" s="109"/>
      <c r="AJ14" s="75">
        <f>D14</f>
        <v>125</v>
      </c>
      <c r="AK14" s="213"/>
      <c r="AL14" s="75">
        <f>D14</f>
        <v>125</v>
      </c>
      <c r="AM14" s="213"/>
      <c r="AN14" s="75">
        <f>D14</f>
        <v>125</v>
      </c>
      <c r="AO14" s="42"/>
      <c r="AP14" s="216"/>
      <c r="AQ14" s="216"/>
      <c r="AR14" s="53"/>
      <c r="AS14" s="53"/>
      <c r="AT14" s="53"/>
      <c r="AU14" s="52"/>
    </row>
    <row r="15" spans="1:47">
      <c r="A15" s="91">
        <v>1</v>
      </c>
      <c r="B15" s="108" t="s">
        <v>21</v>
      </c>
      <c r="C15" s="54"/>
      <c r="D15" s="44"/>
      <c r="E15" s="54"/>
      <c r="F15" s="44"/>
      <c r="G15" s="43"/>
      <c r="H15" s="55"/>
      <c r="I15" s="55">
        <v>0.18</v>
      </c>
      <c r="J15" s="44">
        <f>I15*J14</f>
        <v>22.5</v>
      </c>
      <c r="K15" s="43"/>
      <c r="L15" s="55"/>
      <c r="M15" s="43"/>
      <c r="N15" s="55"/>
      <c r="O15" s="43"/>
      <c r="P15" s="55"/>
      <c r="Q15" s="55"/>
      <c r="R15" s="55"/>
      <c r="S15" s="55"/>
      <c r="T15" s="55"/>
      <c r="U15" s="43"/>
      <c r="V15" s="44"/>
      <c r="W15" s="43"/>
      <c r="X15" s="55"/>
      <c r="Y15" s="43"/>
      <c r="Z15" s="55"/>
      <c r="AA15" s="43"/>
      <c r="AB15" s="55"/>
      <c r="AC15" s="43"/>
      <c r="AD15" s="55"/>
      <c r="AE15" s="55"/>
      <c r="AF15" s="55"/>
      <c r="AG15" s="43"/>
      <c r="AH15" s="55"/>
      <c r="AI15" s="55">
        <v>0.2</v>
      </c>
      <c r="AJ15" s="44">
        <f>AI15*AJ14</f>
        <v>25</v>
      </c>
      <c r="AK15" s="43"/>
      <c r="AL15" s="55"/>
      <c r="AM15" s="45"/>
      <c r="AN15" s="55"/>
      <c r="AO15" s="74">
        <f>F15+D15+H15+J15+L15+N15+P15+R15+T15+V15+X15+Z15+AB15+AD15+AF15+AH15+AJ15+AL15+AN15</f>
        <v>47.5</v>
      </c>
      <c r="AP15" s="91">
        <v>1</v>
      </c>
      <c r="AQ15" s="108" t="s">
        <v>21</v>
      </c>
      <c r="AR15" s="21"/>
      <c r="AS15" s="21"/>
      <c r="AT15" s="21"/>
      <c r="AU15" s="51"/>
    </row>
    <row r="16" spans="1:47">
      <c r="A16" s="91">
        <v>2</v>
      </c>
      <c r="B16" s="92" t="s">
        <v>1</v>
      </c>
      <c r="C16" s="54"/>
      <c r="D16" s="44"/>
      <c r="E16" s="54">
        <v>8.0000000000000002E-3</v>
      </c>
      <c r="F16" s="44">
        <f>E16*F14</f>
        <v>1</v>
      </c>
      <c r="G16" s="43"/>
      <c r="H16" s="55"/>
      <c r="I16" s="43"/>
      <c r="J16" s="55"/>
      <c r="K16" s="43"/>
      <c r="L16" s="55"/>
      <c r="M16" s="43"/>
      <c r="N16" s="44"/>
      <c r="O16" s="43"/>
      <c r="P16" s="55"/>
      <c r="Q16" s="55"/>
      <c r="R16" s="55"/>
      <c r="S16" s="55"/>
      <c r="T16" s="55"/>
      <c r="U16" s="43">
        <v>1.0999999999999999E-2</v>
      </c>
      <c r="V16" s="44">
        <f>U16*V14</f>
        <v>1.375</v>
      </c>
      <c r="W16" s="43"/>
      <c r="X16" s="55"/>
      <c r="Y16" s="43"/>
      <c r="Z16" s="55"/>
      <c r="AA16" s="43"/>
      <c r="AB16" s="44"/>
      <c r="AC16" s="83"/>
      <c r="AD16" s="44"/>
      <c r="AE16" s="44"/>
      <c r="AF16" s="44"/>
      <c r="AG16" s="43">
        <v>8.9999999999999993E-3</v>
      </c>
      <c r="AH16" s="44">
        <f>AG16*AH14</f>
        <v>1.125</v>
      </c>
      <c r="AI16" s="55"/>
      <c r="AJ16" s="55"/>
      <c r="AK16" s="43"/>
      <c r="AL16" s="55"/>
      <c r="AM16" s="45"/>
      <c r="AN16" s="55"/>
      <c r="AO16" s="74">
        <f t="shared" ref="AO16:AO45" si="0">F16+D16+H16+J16+L16+N16+P16+R16+T16+V16+X16+Z16+AB16+AD16+AF16+AH16+AJ16+AL16+AN16</f>
        <v>3.5</v>
      </c>
      <c r="AP16" s="91">
        <v>2</v>
      </c>
      <c r="AQ16" s="92" t="s">
        <v>1</v>
      </c>
      <c r="AR16" s="21"/>
      <c r="AS16" s="21"/>
      <c r="AT16" s="21"/>
      <c r="AU16" s="51"/>
    </row>
    <row r="17" spans="1:47">
      <c r="A17" s="91">
        <v>3</v>
      </c>
      <c r="B17" s="92" t="s">
        <v>2</v>
      </c>
      <c r="C17" s="80">
        <v>0.10833</v>
      </c>
      <c r="D17" s="44">
        <f>C17*D14</f>
        <v>13.54125</v>
      </c>
      <c r="E17" s="54"/>
      <c r="F17" s="44"/>
      <c r="G17" s="54"/>
      <c r="H17" s="44"/>
      <c r="I17" s="43"/>
      <c r="J17" s="55"/>
      <c r="K17" s="43"/>
      <c r="L17" s="55"/>
      <c r="M17" s="43"/>
      <c r="N17" s="55"/>
      <c r="O17" s="43">
        <v>1.4E-2</v>
      </c>
      <c r="P17" s="44">
        <f>O17*P14</f>
        <v>1.75</v>
      </c>
      <c r="Q17" s="55"/>
      <c r="R17" s="55"/>
      <c r="S17" s="94">
        <v>2.0799999999999999E-2</v>
      </c>
      <c r="T17" s="44">
        <f>S17*T14</f>
        <v>2.6</v>
      </c>
      <c r="U17" s="43"/>
      <c r="V17" s="55"/>
      <c r="W17" s="43"/>
      <c r="X17" s="55"/>
      <c r="Y17" s="43"/>
      <c r="Z17" s="55"/>
      <c r="AA17" s="43"/>
      <c r="AB17" s="44"/>
      <c r="AC17" s="43"/>
      <c r="AD17" s="44"/>
      <c r="AE17" s="44"/>
      <c r="AF17" s="44"/>
      <c r="AG17" s="43"/>
      <c r="AH17" s="55"/>
      <c r="AI17" s="55"/>
      <c r="AJ17" s="55"/>
      <c r="AK17" s="43"/>
      <c r="AL17" s="55"/>
      <c r="AM17" s="45"/>
      <c r="AN17" s="55"/>
      <c r="AO17" s="74">
        <f t="shared" si="0"/>
        <v>17.891249999999999</v>
      </c>
      <c r="AP17" s="91">
        <v>3</v>
      </c>
      <c r="AQ17" s="92" t="s">
        <v>2</v>
      </c>
      <c r="AR17" s="21"/>
      <c r="AS17" s="21"/>
      <c r="AT17" s="21"/>
      <c r="AU17" s="51"/>
    </row>
    <row r="18" spans="1:47">
      <c r="A18" s="91">
        <v>4</v>
      </c>
      <c r="B18" s="92" t="s">
        <v>3</v>
      </c>
      <c r="C18" s="54">
        <v>1E-3</v>
      </c>
      <c r="D18" s="44">
        <f>C18*D14</f>
        <v>0.125</v>
      </c>
      <c r="E18" s="54"/>
      <c r="F18" s="55"/>
      <c r="G18" s="54"/>
      <c r="H18" s="44"/>
      <c r="I18" s="43"/>
      <c r="J18" s="55"/>
      <c r="K18" s="43"/>
      <c r="L18" s="55"/>
      <c r="M18" s="43"/>
      <c r="N18" s="44"/>
      <c r="O18" s="43"/>
      <c r="P18" s="44"/>
      <c r="Q18" s="55">
        <v>3.0000000000000001E-3</v>
      </c>
      <c r="R18" s="44">
        <f>Q18*R14</f>
        <v>0.375</v>
      </c>
      <c r="S18" s="103">
        <v>4.6800000000000001E-3</v>
      </c>
      <c r="T18" s="44">
        <f>S18*T14</f>
        <v>0.58499999999999996</v>
      </c>
      <c r="U18" s="43"/>
      <c r="V18" s="55"/>
      <c r="W18" s="43"/>
      <c r="X18" s="55"/>
      <c r="Y18" s="43"/>
      <c r="Z18" s="55"/>
      <c r="AA18" s="43"/>
      <c r="AB18" s="44"/>
      <c r="AC18" s="43"/>
      <c r="AD18" s="44"/>
      <c r="AE18" s="55"/>
      <c r="AF18" s="44"/>
      <c r="AG18" s="43">
        <v>0.01</v>
      </c>
      <c r="AH18" s="44">
        <f>AG18*AH14</f>
        <v>1.25</v>
      </c>
      <c r="AI18" s="94"/>
      <c r="AJ18" s="44"/>
      <c r="AK18" s="43"/>
      <c r="AL18" s="55"/>
      <c r="AM18" s="45"/>
      <c r="AN18" s="55"/>
      <c r="AO18" s="74">
        <f t="shared" si="0"/>
        <v>2.335</v>
      </c>
      <c r="AP18" s="91">
        <v>4</v>
      </c>
      <c r="AQ18" s="92" t="s">
        <v>3</v>
      </c>
      <c r="AR18" s="21"/>
      <c r="AS18" s="21"/>
      <c r="AT18" s="21"/>
      <c r="AU18" s="51"/>
    </row>
    <row r="19" spans="1:47">
      <c r="A19" s="91">
        <v>5</v>
      </c>
      <c r="B19" s="92" t="s">
        <v>150</v>
      </c>
      <c r="C19" s="43"/>
      <c r="D19" s="44"/>
      <c r="E19" s="54"/>
      <c r="F19" s="44"/>
      <c r="G19" s="54"/>
      <c r="H19" s="55"/>
      <c r="I19" s="43"/>
      <c r="J19" s="55"/>
      <c r="K19" s="43"/>
      <c r="L19" s="55"/>
      <c r="M19" s="43"/>
      <c r="N19" s="55"/>
      <c r="O19" s="43"/>
      <c r="P19" s="55"/>
      <c r="Q19" s="55"/>
      <c r="R19" s="55"/>
      <c r="S19" s="55"/>
      <c r="T19" s="55"/>
      <c r="U19" s="43"/>
      <c r="V19" s="55"/>
      <c r="W19" s="43"/>
      <c r="X19" s="55"/>
      <c r="Y19" s="43"/>
      <c r="Z19" s="55"/>
      <c r="AA19" s="43"/>
      <c r="AB19" s="55"/>
      <c r="AC19" s="43"/>
      <c r="AD19" s="44"/>
      <c r="AE19" s="55">
        <v>1.9E-2</v>
      </c>
      <c r="AF19" s="44">
        <f>AE19*AF14</f>
        <v>2.375</v>
      </c>
      <c r="AG19" s="43"/>
      <c r="AH19" s="55"/>
      <c r="AI19" s="55"/>
      <c r="AJ19" s="55"/>
      <c r="AK19" s="43"/>
      <c r="AL19" s="55"/>
      <c r="AM19" s="45"/>
      <c r="AN19" s="55"/>
      <c r="AO19" s="74">
        <f t="shared" si="0"/>
        <v>2.375</v>
      </c>
      <c r="AP19" s="91">
        <v>5</v>
      </c>
      <c r="AQ19" s="92" t="s">
        <v>150</v>
      </c>
      <c r="AR19" s="21"/>
      <c r="AS19" s="21"/>
      <c r="AT19" s="21"/>
      <c r="AU19" s="51"/>
    </row>
    <row r="20" spans="1:47">
      <c r="A20" s="91">
        <v>6</v>
      </c>
      <c r="B20" s="92" t="s">
        <v>5</v>
      </c>
      <c r="C20" s="43"/>
      <c r="D20" s="44"/>
      <c r="E20" s="43"/>
      <c r="F20" s="55"/>
      <c r="G20" s="54">
        <v>2.5000000000000001E-2</v>
      </c>
      <c r="H20" s="44">
        <f>G20*H14</f>
        <v>3.125</v>
      </c>
      <c r="I20" s="43"/>
      <c r="J20" s="55"/>
      <c r="K20" s="43"/>
      <c r="L20" s="55"/>
      <c r="M20" s="43"/>
      <c r="N20" s="55"/>
      <c r="O20" s="43"/>
      <c r="P20" s="55"/>
      <c r="Q20" s="55"/>
      <c r="R20" s="55"/>
      <c r="S20" s="55"/>
      <c r="T20" s="55"/>
      <c r="U20" s="43"/>
      <c r="V20" s="55"/>
      <c r="W20" s="43"/>
      <c r="X20" s="55"/>
      <c r="Y20" s="43"/>
      <c r="Z20" s="55"/>
      <c r="AA20" s="43"/>
      <c r="AB20" s="55"/>
      <c r="AC20" s="43"/>
      <c r="AD20" s="44"/>
      <c r="AE20" s="44"/>
      <c r="AF20" s="44"/>
      <c r="AG20" s="43"/>
      <c r="AH20" s="55"/>
      <c r="AI20" s="55"/>
      <c r="AJ20" s="55"/>
      <c r="AK20" s="43"/>
      <c r="AL20" s="55"/>
      <c r="AM20" s="45"/>
      <c r="AN20" s="55"/>
      <c r="AO20" s="74">
        <f t="shared" si="0"/>
        <v>3.125</v>
      </c>
      <c r="AP20" s="91">
        <v>6</v>
      </c>
      <c r="AQ20" s="92" t="s">
        <v>5</v>
      </c>
      <c r="AR20" s="21"/>
      <c r="AS20" s="21"/>
      <c r="AT20" s="21"/>
      <c r="AU20" s="51"/>
    </row>
    <row r="21" spans="1:47">
      <c r="A21" s="91">
        <v>7</v>
      </c>
      <c r="B21" s="92" t="s">
        <v>20</v>
      </c>
      <c r="C21" s="43">
        <v>8.3309999999999995E-2</v>
      </c>
      <c r="D21" s="44">
        <f>C21*D14</f>
        <v>10.41375</v>
      </c>
      <c r="E21" s="43"/>
      <c r="F21" s="55"/>
      <c r="G21" s="43"/>
      <c r="H21" s="44"/>
      <c r="I21" s="43"/>
      <c r="J21" s="44"/>
      <c r="K21" s="43">
        <v>5.0000000000000001E-3</v>
      </c>
      <c r="L21" s="44">
        <f>K21*L14</f>
        <v>0.625</v>
      </c>
      <c r="M21" s="43"/>
      <c r="N21" s="55"/>
      <c r="O21" s="43">
        <v>8.0000000000000002E-3</v>
      </c>
      <c r="P21" s="44">
        <f>O21*P14</f>
        <v>1</v>
      </c>
      <c r="Q21" s="55"/>
      <c r="R21" s="55"/>
      <c r="S21" s="55"/>
      <c r="T21" s="55"/>
      <c r="U21" s="43"/>
      <c r="V21" s="55"/>
      <c r="W21" s="43"/>
      <c r="X21" s="55"/>
      <c r="Y21" s="43"/>
      <c r="Z21" s="55"/>
      <c r="AA21" s="43"/>
      <c r="AB21" s="55"/>
      <c r="AC21" s="43"/>
      <c r="AD21" s="44"/>
      <c r="AE21" s="44"/>
      <c r="AF21" s="44"/>
      <c r="AG21" s="43">
        <v>9.3500000000000007E-3</v>
      </c>
      <c r="AH21" s="44">
        <f>AG21*AH14</f>
        <v>1.1687500000000002</v>
      </c>
      <c r="AI21" s="55"/>
      <c r="AJ21" s="55"/>
      <c r="AK21" s="43"/>
      <c r="AL21" s="55"/>
      <c r="AM21" s="45"/>
      <c r="AN21" s="55"/>
      <c r="AO21" s="74">
        <f t="shared" si="0"/>
        <v>13.2075</v>
      </c>
      <c r="AP21" s="91">
        <v>7</v>
      </c>
      <c r="AQ21" s="92" t="s">
        <v>20</v>
      </c>
      <c r="AR21" s="21"/>
      <c r="AS21" s="21"/>
      <c r="AT21" s="21"/>
      <c r="AU21" s="51"/>
    </row>
    <row r="22" spans="1:47">
      <c r="A22" s="91">
        <v>8</v>
      </c>
      <c r="B22" s="93" t="s">
        <v>149</v>
      </c>
      <c r="C22" s="43"/>
      <c r="D22" s="44"/>
      <c r="E22" s="43"/>
      <c r="F22" s="55"/>
      <c r="G22" s="43"/>
      <c r="H22" s="44"/>
      <c r="I22" s="54"/>
      <c r="J22" s="44"/>
      <c r="K22" s="43"/>
      <c r="L22" s="55"/>
      <c r="M22" s="43"/>
      <c r="N22" s="44"/>
      <c r="O22" s="43">
        <v>7.7660000000000007E-2</v>
      </c>
      <c r="P22" s="44">
        <f>O22*P14</f>
        <v>9.7075000000000014</v>
      </c>
      <c r="Q22" s="55"/>
      <c r="R22" s="55"/>
      <c r="S22" s="55"/>
      <c r="T22" s="44"/>
      <c r="U22" s="43"/>
      <c r="V22" s="55"/>
      <c r="W22" s="43"/>
      <c r="X22" s="55"/>
      <c r="Y22" s="43"/>
      <c r="Z22" s="55"/>
      <c r="AA22" s="43"/>
      <c r="AB22" s="55"/>
      <c r="AC22" s="43"/>
      <c r="AD22" s="44"/>
      <c r="AE22" s="44"/>
      <c r="AF22" s="44"/>
      <c r="AG22" s="43"/>
      <c r="AH22" s="55"/>
      <c r="AI22" s="55"/>
      <c r="AJ22" s="55"/>
      <c r="AK22" s="43"/>
      <c r="AL22" s="55"/>
      <c r="AM22" s="45"/>
      <c r="AN22" s="55"/>
      <c r="AO22" s="74"/>
      <c r="AP22" s="91">
        <v>8</v>
      </c>
      <c r="AQ22" s="93" t="s">
        <v>149</v>
      </c>
      <c r="AR22" s="21"/>
      <c r="AS22" s="21"/>
      <c r="AT22" s="21"/>
      <c r="AU22" s="51"/>
    </row>
    <row r="23" spans="1:47">
      <c r="A23" s="91">
        <v>9</v>
      </c>
      <c r="B23" s="92" t="s">
        <v>8</v>
      </c>
      <c r="C23" s="43"/>
      <c r="D23" s="55"/>
      <c r="E23" s="43"/>
      <c r="F23" s="55"/>
      <c r="G23" s="43"/>
      <c r="H23" s="55"/>
      <c r="I23" s="43"/>
      <c r="J23" s="55"/>
      <c r="K23" s="43"/>
      <c r="L23" s="44"/>
      <c r="M23" s="43">
        <v>1.278E-2</v>
      </c>
      <c r="N23" s="44">
        <f>M23*N14</f>
        <v>1.5974999999999999</v>
      </c>
      <c r="O23" s="43"/>
      <c r="P23" s="44"/>
      <c r="Q23" s="94">
        <v>1.5E-3</v>
      </c>
      <c r="R23" s="44">
        <f>Q23*R14</f>
        <v>0.1875</v>
      </c>
      <c r="S23" s="103"/>
      <c r="T23" s="44"/>
      <c r="U23" s="43"/>
      <c r="V23" s="55"/>
      <c r="W23" s="43"/>
      <c r="X23" s="55"/>
      <c r="Y23" s="43"/>
      <c r="Z23" s="55"/>
      <c r="AA23" s="43"/>
      <c r="AB23" s="55"/>
      <c r="AC23" s="43"/>
      <c r="AD23" s="44"/>
      <c r="AE23" s="103">
        <v>6.4999999999999997E-3</v>
      </c>
      <c r="AF23" s="44">
        <f>AE23*AF14</f>
        <v>0.8125</v>
      </c>
      <c r="AG23" s="43"/>
      <c r="AH23" s="44"/>
      <c r="AI23" s="44"/>
      <c r="AJ23" s="44"/>
      <c r="AK23" s="43"/>
      <c r="AL23" s="55"/>
      <c r="AM23" s="45"/>
      <c r="AN23" s="55"/>
      <c r="AO23" s="74">
        <f t="shared" si="0"/>
        <v>2.5975000000000001</v>
      </c>
      <c r="AP23" s="91">
        <v>9</v>
      </c>
      <c r="AQ23" s="92" t="s">
        <v>8</v>
      </c>
      <c r="AR23" s="21"/>
      <c r="AS23" s="21"/>
      <c r="AT23" s="21"/>
      <c r="AU23" s="51"/>
    </row>
    <row r="24" spans="1:47">
      <c r="A24" s="91">
        <v>10</v>
      </c>
      <c r="B24" s="92" t="s">
        <v>126</v>
      </c>
      <c r="C24" s="43"/>
      <c r="D24" s="44"/>
      <c r="E24" s="43"/>
      <c r="F24" s="55"/>
      <c r="G24" s="43"/>
      <c r="H24" s="55"/>
      <c r="I24" s="43"/>
      <c r="J24" s="55"/>
      <c r="K24" s="43"/>
      <c r="L24" s="44"/>
      <c r="M24" s="43">
        <v>4.2500000000000003E-2</v>
      </c>
      <c r="N24" s="44">
        <f>M24*N14</f>
        <v>5.3125</v>
      </c>
      <c r="O24" s="43"/>
      <c r="P24" s="55"/>
      <c r="Q24" s="55"/>
      <c r="R24" s="55"/>
      <c r="S24" s="55"/>
      <c r="T24" s="55"/>
      <c r="U24" s="43"/>
      <c r="V24" s="55"/>
      <c r="W24" s="43"/>
      <c r="X24" s="55"/>
      <c r="Y24" s="43"/>
      <c r="Z24" s="55"/>
      <c r="AA24" s="43"/>
      <c r="AB24" s="55"/>
      <c r="AC24" s="43"/>
      <c r="AD24" s="44"/>
      <c r="AE24" s="44"/>
      <c r="AF24" s="44"/>
      <c r="AG24" s="43"/>
      <c r="AH24" s="44"/>
      <c r="AI24" s="44"/>
      <c r="AJ24" s="44"/>
      <c r="AK24" s="43"/>
      <c r="AL24" s="55"/>
      <c r="AM24" s="45"/>
      <c r="AN24" s="55"/>
      <c r="AO24" s="74">
        <f t="shared" si="0"/>
        <v>5.3125</v>
      </c>
      <c r="AP24" s="91">
        <v>10</v>
      </c>
      <c r="AQ24" s="92" t="s">
        <v>126</v>
      </c>
      <c r="AR24" s="21"/>
      <c r="AS24" s="21"/>
      <c r="AT24" s="21"/>
      <c r="AU24" s="51"/>
    </row>
    <row r="25" spans="1:47">
      <c r="A25" s="91">
        <v>11</v>
      </c>
      <c r="B25" s="92" t="s">
        <v>9</v>
      </c>
      <c r="C25" s="43"/>
      <c r="D25" s="55"/>
      <c r="E25" s="43"/>
      <c r="F25" s="55"/>
      <c r="G25" s="43"/>
      <c r="H25" s="55"/>
      <c r="I25" s="43"/>
      <c r="J25" s="55"/>
      <c r="K25" s="43">
        <v>5.0000000000000001E-3</v>
      </c>
      <c r="L25" s="44">
        <f>K25*L14</f>
        <v>0.625</v>
      </c>
      <c r="M25" s="43">
        <v>1.8E-3</v>
      </c>
      <c r="N25" s="44">
        <f>M25*N14</f>
        <v>0.22500000000000001</v>
      </c>
      <c r="O25" s="43"/>
      <c r="P25" s="44"/>
      <c r="Q25" s="44"/>
      <c r="R25" s="44"/>
      <c r="S25" s="55"/>
      <c r="T25" s="55"/>
      <c r="U25" s="43"/>
      <c r="V25" s="55"/>
      <c r="W25" s="43"/>
      <c r="X25" s="55"/>
      <c r="Y25" s="43"/>
      <c r="Z25" s="55"/>
      <c r="AA25" s="43"/>
      <c r="AB25" s="55"/>
      <c r="AC25" s="43"/>
      <c r="AD25" s="44"/>
      <c r="AE25" s="55">
        <v>5.0000000000000001E-3</v>
      </c>
      <c r="AF25" s="44">
        <f>AE25*AF14</f>
        <v>0.625</v>
      </c>
      <c r="AG25" s="43"/>
      <c r="AH25" s="44"/>
      <c r="AI25" s="44"/>
      <c r="AJ25" s="44"/>
      <c r="AK25" s="43"/>
      <c r="AL25" s="55"/>
      <c r="AM25" s="45"/>
      <c r="AN25" s="55"/>
      <c r="AO25" s="74">
        <f t="shared" si="0"/>
        <v>1.4750000000000001</v>
      </c>
      <c r="AP25" s="91">
        <v>11</v>
      </c>
      <c r="AQ25" s="92" t="s">
        <v>9</v>
      </c>
      <c r="AR25" s="21"/>
      <c r="AS25" s="21"/>
      <c r="AT25" s="21"/>
      <c r="AU25" s="51"/>
    </row>
    <row r="26" spans="1:47">
      <c r="A26" s="91">
        <v>12</v>
      </c>
      <c r="B26" s="92" t="s">
        <v>112</v>
      </c>
      <c r="C26" s="43"/>
      <c r="D26" s="55"/>
      <c r="E26" s="43"/>
      <c r="F26" s="55"/>
      <c r="G26" s="43"/>
      <c r="H26" s="55"/>
      <c r="I26" s="43"/>
      <c r="J26" s="55"/>
      <c r="K26" s="43"/>
      <c r="L26" s="55"/>
      <c r="M26" s="43"/>
      <c r="N26" s="44"/>
      <c r="O26" s="43"/>
      <c r="P26" s="44"/>
      <c r="Q26" s="44"/>
      <c r="R26" s="44"/>
      <c r="S26" s="94"/>
      <c r="T26" s="44"/>
      <c r="U26" s="43"/>
      <c r="V26" s="55"/>
      <c r="W26" s="43"/>
      <c r="X26" s="55"/>
      <c r="Y26" s="43"/>
      <c r="Z26" s="55"/>
      <c r="AA26" s="43"/>
      <c r="AB26" s="55"/>
      <c r="AC26" s="43"/>
      <c r="AD26" s="44"/>
      <c r="AE26" s="94">
        <v>9.4999999999999998E-3</v>
      </c>
      <c r="AF26" s="44">
        <f>AE26*AF14</f>
        <v>1.1875</v>
      </c>
      <c r="AG26" s="43"/>
      <c r="AH26" s="44"/>
      <c r="AI26" s="44"/>
      <c r="AJ26" s="44"/>
      <c r="AK26" s="43"/>
      <c r="AL26" s="55"/>
      <c r="AM26" s="45"/>
      <c r="AN26" s="55"/>
      <c r="AO26" s="74">
        <f t="shared" si="0"/>
        <v>1.1875</v>
      </c>
      <c r="AP26" s="91">
        <v>12</v>
      </c>
      <c r="AQ26" s="92" t="s">
        <v>112</v>
      </c>
      <c r="AR26" s="21"/>
      <c r="AS26" s="21"/>
      <c r="AT26" s="21"/>
      <c r="AU26" s="51"/>
    </row>
    <row r="27" spans="1:47">
      <c r="A27" s="91">
        <v>13</v>
      </c>
      <c r="B27" s="92" t="s">
        <v>10</v>
      </c>
      <c r="C27" s="43"/>
      <c r="D27" s="55"/>
      <c r="E27" s="43"/>
      <c r="F27" s="55"/>
      <c r="G27" s="43"/>
      <c r="H27" s="44"/>
      <c r="I27" s="43"/>
      <c r="J27" s="55"/>
      <c r="K27" s="43">
        <v>4.0759999999999998E-2</v>
      </c>
      <c r="L27" s="44">
        <f>K27*L14</f>
        <v>5.0949999999999998</v>
      </c>
      <c r="M27" s="43">
        <v>3.0890000000000001E-2</v>
      </c>
      <c r="N27" s="44">
        <f>M27*N14</f>
        <v>3.8612500000000001</v>
      </c>
      <c r="O27" s="43"/>
      <c r="P27" s="55"/>
      <c r="Q27" s="55"/>
      <c r="R27" s="55"/>
      <c r="S27" s="103">
        <v>0.17283999999999999</v>
      </c>
      <c r="T27" s="44">
        <f>S27*T14</f>
        <v>21.605</v>
      </c>
      <c r="U27" s="43"/>
      <c r="V27" s="55"/>
      <c r="W27" s="43"/>
      <c r="X27" s="55"/>
      <c r="Y27" s="43"/>
      <c r="Z27" s="55"/>
      <c r="AA27" s="43"/>
      <c r="AB27" s="55"/>
      <c r="AC27" s="43"/>
      <c r="AD27" s="44"/>
      <c r="AE27" s="103">
        <v>1.7950000000000001E-2</v>
      </c>
      <c r="AF27" s="44">
        <f>AE27*AF14</f>
        <v>2.2437499999999999</v>
      </c>
      <c r="AG27" s="43"/>
      <c r="AH27" s="44"/>
      <c r="AI27" s="44"/>
      <c r="AJ27" s="44"/>
      <c r="AK27" s="43"/>
      <c r="AL27" s="55"/>
      <c r="AM27" s="45"/>
      <c r="AN27" s="55"/>
      <c r="AO27" s="74">
        <f t="shared" si="0"/>
        <v>32.805</v>
      </c>
      <c r="AP27" s="91">
        <v>13</v>
      </c>
      <c r="AQ27" s="92" t="s">
        <v>10</v>
      </c>
      <c r="AR27" s="21"/>
      <c r="AS27" s="21"/>
      <c r="AT27" s="21"/>
      <c r="AU27" s="51"/>
    </row>
    <row r="28" spans="1:47">
      <c r="A28" s="91">
        <v>14</v>
      </c>
      <c r="B28" s="92" t="s">
        <v>11</v>
      </c>
      <c r="C28" s="43"/>
      <c r="D28" s="55"/>
      <c r="E28" s="43"/>
      <c r="F28" s="55"/>
      <c r="G28" s="43"/>
      <c r="H28" s="44"/>
      <c r="I28" s="43"/>
      <c r="J28" s="55"/>
      <c r="K28" s="43">
        <v>5.0000000000000001E-3</v>
      </c>
      <c r="L28" s="81">
        <f>K28*L14</f>
        <v>0.625</v>
      </c>
      <c r="M28" s="43">
        <v>1.1089999999999999E-2</v>
      </c>
      <c r="N28" s="44">
        <f>M28*N14</f>
        <v>1.38625</v>
      </c>
      <c r="O28" s="43"/>
      <c r="P28" s="44"/>
      <c r="Q28" s="103">
        <v>1.4400000000000001E-3</v>
      </c>
      <c r="R28" s="44">
        <f>Q28*R14</f>
        <v>0.18000000000000002</v>
      </c>
      <c r="S28" s="103"/>
      <c r="T28" s="44"/>
      <c r="U28" s="43"/>
      <c r="V28" s="55"/>
      <c r="W28" s="43"/>
      <c r="X28" s="55"/>
      <c r="Y28" s="43"/>
      <c r="Z28" s="55"/>
      <c r="AA28" s="43"/>
      <c r="AB28" s="55"/>
      <c r="AC28" s="43"/>
      <c r="AD28" s="44"/>
      <c r="AE28" s="55">
        <v>8.9999999999999993E-3</v>
      </c>
      <c r="AF28" s="44">
        <f>AE28*AF14</f>
        <v>1.125</v>
      </c>
      <c r="AG28" s="43"/>
      <c r="AH28" s="44"/>
      <c r="AI28" s="44"/>
      <c r="AJ28" s="44"/>
      <c r="AK28" s="43"/>
      <c r="AL28" s="55"/>
      <c r="AM28" s="45"/>
      <c r="AN28" s="55"/>
      <c r="AO28" s="74">
        <f t="shared" si="0"/>
        <v>3.3162500000000001</v>
      </c>
      <c r="AP28" s="91">
        <v>14</v>
      </c>
      <c r="AQ28" s="92" t="s">
        <v>11</v>
      </c>
      <c r="AR28" s="21"/>
      <c r="AS28" s="21"/>
      <c r="AT28" s="21"/>
      <c r="AU28" s="51"/>
    </row>
    <row r="29" spans="1:47">
      <c r="A29" s="91">
        <v>15</v>
      </c>
      <c r="B29" s="92" t="s">
        <v>13</v>
      </c>
      <c r="C29" s="43"/>
      <c r="D29" s="55"/>
      <c r="E29" s="43"/>
      <c r="F29" s="55"/>
      <c r="G29" s="43"/>
      <c r="H29" s="55"/>
      <c r="I29" s="43"/>
      <c r="J29" s="55"/>
      <c r="K29" s="43"/>
      <c r="L29" s="55"/>
      <c r="M29" s="43">
        <v>7.0000000000000001E-3</v>
      </c>
      <c r="N29" s="44">
        <f>M29*N14</f>
        <v>0.875</v>
      </c>
      <c r="O29" s="43"/>
      <c r="P29" s="55"/>
      <c r="Q29" s="94"/>
      <c r="R29" s="44"/>
      <c r="S29" s="103"/>
      <c r="T29" s="44"/>
      <c r="U29" s="43"/>
      <c r="V29" s="55"/>
      <c r="W29" s="43"/>
      <c r="X29" s="55"/>
      <c r="Y29" s="43"/>
      <c r="Z29" s="55"/>
      <c r="AA29" s="43"/>
      <c r="AB29" s="55"/>
      <c r="AC29" s="43"/>
      <c r="AD29" s="44"/>
      <c r="AE29" s="44"/>
      <c r="AF29" s="44"/>
      <c r="AG29" s="43"/>
      <c r="AH29" s="44"/>
      <c r="AI29" s="44"/>
      <c r="AJ29" s="44"/>
      <c r="AK29" s="43"/>
      <c r="AL29" s="55"/>
      <c r="AM29" s="45"/>
      <c r="AN29" s="55"/>
      <c r="AO29" s="74">
        <f t="shared" si="0"/>
        <v>0.875</v>
      </c>
      <c r="AP29" s="91">
        <v>15</v>
      </c>
      <c r="AQ29" s="92" t="s">
        <v>13</v>
      </c>
      <c r="AR29" s="21"/>
      <c r="AS29" s="21"/>
      <c r="AT29" s="21"/>
      <c r="AU29" s="51"/>
    </row>
    <row r="30" spans="1:47">
      <c r="A30" s="91">
        <v>16</v>
      </c>
      <c r="B30" s="92" t="s">
        <v>12</v>
      </c>
      <c r="C30" s="43"/>
      <c r="D30" s="44"/>
      <c r="E30" s="43"/>
      <c r="F30" s="55"/>
      <c r="G30" s="43"/>
      <c r="H30" s="55"/>
      <c r="I30" s="43"/>
      <c r="J30" s="55"/>
      <c r="K30" s="43"/>
      <c r="L30" s="55"/>
      <c r="M30" s="43">
        <v>7.2000000000000005E-4</v>
      </c>
      <c r="N30" s="44">
        <f>M30*N14</f>
        <v>9.0000000000000011E-2</v>
      </c>
      <c r="O30" s="43"/>
      <c r="P30" s="44"/>
      <c r="Q30" s="94">
        <v>1.8E-3</v>
      </c>
      <c r="R30" s="44">
        <f>Q30*R14</f>
        <v>0.22500000000000001</v>
      </c>
      <c r="S30" s="44"/>
      <c r="T30" s="44"/>
      <c r="U30" s="43"/>
      <c r="V30" s="55"/>
      <c r="W30" s="43"/>
      <c r="X30" s="55"/>
      <c r="Y30" s="43"/>
      <c r="Z30" s="55"/>
      <c r="AA30" s="43"/>
      <c r="AB30" s="55"/>
      <c r="AC30" s="43"/>
      <c r="AD30" s="44"/>
      <c r="AE30" s="44"/>
      <c r="AF30" s="44"/>
      <c r="AG30" s="43"/>
      <c r="AH30" s="44"/>
      <c r="AI30" s="94"/>
      <c r="AJ30" s="44"/>
      <c r="AK30" s="43"/>
      <c r="AL30" s="55"/>
      <c r="AM30" s="45"/>
      <c r="AN30" s="55"/>
      <c r="AO30" s="74">
        <f t="shared" si="0"/>
        <v>0.315</v>
      </c>
      <c r="AP30" s="91">
        <v>16</v>
      </c>
      <c r="AQ30" s="92" t="s">
        <v>12</v>
      </c>
      <c r="AR30" s="21"/>
      <c r="AS30" s="21"/>
      <c r="AT30" s="21"/>
      <c r="AU30" s="51"/>
    </row>
    <row r="31" spans="1:47">
      <c r="A31" s="91">
        <v>17</v>
      </c>
      <c r="B31" s="92" t="s">
        <v>124</v>
      </c>
      <c r="C31" s="43"/>
      <c r="D31" s="44"/>
      <c r="E31" s="43"/>
      <c r="F31" s="55"/>
      <c r="G31" s="43"/>
      <c r="H31" s="55"/>
      <c r="I31" s="43"/>
      <c r="J31" s="55"/>
      <c r="K31" s="43"/>
      <c r="L31" s="44"/>
      <c r="M31" s="43"/>
      <c r="N31" s="44"/>
      <c r="O31" s="43"/>
      <c r="P31" s="55"/>
      <c r="Q31" s="55"/>
      <c r="R31" s="55"/>
      <c r="S31" s="55"/>
      <c r="T31" s="55"/>
      <c r="U31" s="43"/>
      <c r="V31" s="44"/>
      <c r="W31" s="43"/>
      <c r="X31" s="55"/>
      <c r="Y31" s="43"/>
      <c r="Z31" s="55"/>
      <c r="AA31" s="43"/>
      <c r="AB31" s="55"/>
      <c r="AC31" s="43"/>
      <c r="AD31" s="44"/>
      <c r="AE31" s="44"/>
      <c r="AF31" s="44"/>
      <c r="AG31" s="43">
        <v>0.13397000000000001</v>
      </c>
      <c r="AH31" s="44">
        <f>AG31*AH14</f>
        <v>16.74625</v>
      </c>
      <c r="AI31" s="44"/>
      <c r="AJ31" s="44"/>
      <c r="AK31" s="43"/>
      <c r="AL31" s="55"/>
      <c r="AM31" s="45"/>
      <c r="AN31" s="55"/>
      <c r="AO31" s="74">
        <f t="shared" si="0"/>
        <v>16.74625</v>
      </c>
      <c r="AP31" s="91">
        <v>17</v>
      </c>
      <c r="AQ31" s="92" t="s">
        <v>124</v>
      </c>
      <c r="AR31" s="21"/>
      <c r="AS31" s="21"/>
      <c r="AT31" s="21"/>
      <c r="AU31" s="51"/>
    </row>
    <row r="32" spans="1:47">
      <c r="A32" s="91">
        <v>18</v>
      </c>
      <c r="B32" s="93" t="s">
        <v>130</v>
      </c>
      <c r="C32" s="43"/>
      <c r="D32" s="55"/>
      <c r="E32" s="43"/>
      <c r="F32" s="55"/>
      <c r="G32" s="43"/>
      <c r="H32" s="55"/>
      <c r="I32" s="43"/>
      <c r="J32" s="55"/>
      <c r="K32" s="43"/>
      <c r="L32" s="44"/>
      <c r="M32" s="43"/>
      <c r="N32" s="55"/>
      <c r="O32" s="43"/>
      <c r="P32" s="44"/>
      <c r="Q32" s="44"/>
      <c r="R32" s="44"/>
      <c r="S32" s="44"/>
      <c r="T32" s="44"/>
      <c r="U32" s="43">
        <v>1.7999999999999999E-2</v>
      </c>
      <c r="V32" s="44">
        <f>U32*V14</f>
        <v>2.25</v>
      </c>
      <c r="W32" s="43"/>
      <c r="X32" s="55"/>
      <c r="Y32" s="43"/>
      <c r="Z32" s="55"/>
      <c r="AA32" s="43"/>
      <c r="AB32" s="55"/>
      <c r="AC32" s="43"/>
      <c r="AD32" s="44"/>
      <c r="AE32" s="44"/>
      <c r="AF32" s="44"/>
      <c r="AG32" s="43"/>
      <c r="AH32" s="55"/>
      <c r="AI32" s="55"/>
      <c r="AJ32" s="55"/>
      <c r="AK32" s="43"/>
      <c r="AL32" s="55"/>
      <c r="AM32" s="45"/>
      <c r="AN32" s="55"/>
      <c r="AO32" s="74">
        <f t="shared" si="0"/>
        <v>2.25</v>
      </c>
      <c r="AP32" s="91">
        <v>18</v>
      </c>
      <c r="AQ32" s="93" t="s">
        <v>130</v>
      </c>
      <c r="AR32" s="21"/>
      <c r="AS32" s="21"/>
      <c r="AT32" s="21"/>
      <c r="AU32" s="51"/>
    </row>
    <row r="33" spans="1:64">
      <c r="A33" s="91">
        <v>19</v>
      </c>
      <c r="B33" s="92" t="s">
        <v>14</v>
      </c>
      <c r="C33" s="43"/>
      <c r="D33" s="55"/>
      <c r="E33" s="43"/>
      <c r="F33" s="55"/>
      <c r="G33" s="43"/>
      <c r="H33" s="55"/>
      <c r="I33" s="43"/>
      <c r="J33" s="55"/>
      <c r="K33" s="43"/>
      <c r="L33" s="55"/>
      <c r="M33" s="43"/>
      <c r="N33" s="55"/>
      <c r="O33" s="43"/>
      <c r="P33" s="44"/>
      <c r="Q33" s="94">
        <v>1.5E-3</v>
      </c>
      <c r="R33" s="44">
        <f>Q33*R14</f>
        <v>0.1875</v>
      </c>
      <c r="S33" s="103"/>
      <c r="T33" s="44"/>
      <c r="U33" s="43"/>
      <c r="V33" s="55"/>
      <c r="W33" s="43"/>
      <c r="X33" s="55"/>
      <c r="Y33" s="43"/>
      <c r="Z33" s="55"/>
      <c r="AA33" s="106"/>
      <c r="AB33" s="44"/>
      <c r="AC33" s="43"/>
      <c r="AD33" s="44"/>
      <c r="AE33" s="44"/>
      <c r="AF33" s="44"/>
      <c r="AG33" s="43">
        <v>2.0930000000000001E-2</v>
      </c>
      <c r="AH33" s="44">
        <f>AG33*AH14</f>
        <v>2.61625</v>
      </c>
      <c r="AI33" s="94"/>
      <c r="AJ33" s="44"/>
      <c r="AK33" s="43"/>
      <c r="AL33" s="55"/>
      <c r="AM33" s="45"/>
      <c r="AN33" s="55"/>
      <c r="AO33" s="74">
        <f t="shared" si="0"/>
        <v>2.80375</v>
      </c>
      <c r="AP33" s="91">
        <v>19</v>
      </c>
      <c r="AQ33" s="92" t="s">
        <v>14</v>
      </c>
      <c r="AR33" s="21"/>
      <c r="AS33" s="21"/>
      <c r="AT33" s="21"/>
      <c r="AU33" s="51"/>
    </row>
    <row r="34" spans="1:64">
      <c r="A34" s="91">
        <v>20</v>
      </c>
      <c r="B34" s="92" t="s">
        <v>125</v>
      </c>
      <c r="C34" s="43"/>
      <c r="D34" s="44"/>
      <c r="E34" s="43"/>
      <c r="F34" s="55"/>
      <c r="G34" s="43">
        <v>9.4500000000000001E-3</v>
      </c>
      <c r="H34" s="44">
        <f>G34*H14</f>
        <v>1.1812499999999999</v>
      </c>
      <c r="I34" s="43"/>
      <c r="J34" s="55"/>
      <c r="K34" s="43"/>
      <c r="L34" s="44"/>
      <c r="M34" s="43"/>
      <c r="N34" s="55"/>
      <c r="O34" s="43"/>
      <c r="P34" s="44"/>
      <c r="Q34" s="44"/>
      <c r="R34" s="44"/>
      <c r="S34" s="44"/>
      <c r="T34" s="44"/>
      <c r="U34" s="43"/>
      <c r="V34" s="55"/>
      <c r="W34" s="43"/>
      <c r="X34" s="55"/>
      <c r="Y34" s="43"/>
      <c r="Z34" s="55"/>
      <c r="AA34" s="43"/>
      <c r="AB34" s="55"/>
      <c r="AC34" s="43"/>
      <c r="AD34" s="44"/>
      <c r="AE34" s="44"/>
      <c r="AF34" s="44"/>
      <c r="AG34" s="43"/>
      <c r="AH34" s="55"/>
      <c r="AI34" s="55"/>
      <c r="AJ34" s="55"/>
      <c r="AK34" s="43"/>
      <c r="AL34" s="55"/>
      <c r="AM34" s="45"/>
      <c r="AN34" s="55"/>
      <c r="AO34" s="74">
        <f t="shared" si="0"/>
        <v>1.1812499999999999</v>
      </c>
      <c r="AP34" s="91">
        <v>20</v>
      </c>
      <c r="AQ34" s="92" t="s">
        <v>125</v>
      </c>
      <c r="AR34" s="21"/>
      <c r="AS34" s="21"/>
      <c r="AT34" s="21"/>
      <c r="AU34" s="51"/>
    </row>
    <row r="35" spans="1:64">
      <c r="A35" s="91">
        <v>21</v>
      </c>
      <c r="B35" s="93" t="s">
        <v>110</v>
      </c>
      <c r="C35" s="43"/>
      <c r="D35" s="55"/>
      <c r="E35" s="43"/>
      <c r="F35" s="55"/>
      <c r="G35" s="43"/>
      <c r="H35" s="55"/>
      <c r="I35" s="43"/>
      <c r="J35" s="55"/>
      <c r="K35" s="43"/>
      <c r="L35" s="55"/>
      <c r="M35" s="43"/>
      <c r="N35" s="44"/>
      <c r="O35" s="43"/>
      <c r="P35" s="44"/>
      <c r="Q35" s="44"/>
      <c r="R35" s="44"/>
      <c r="S35" s="103"/>
      <c r="T35" s="44"/>
      <c r="U35" s="43"/>
      <c r="V35" s="44"/>
      <c r="W35" s="43"/>
      <c r="X35" s="55"/>
      <c r="Y35" s="43"/>
      <c r="Z35" s="55"/>
      <c r="AA35" s="43">
        <v>0.20599999999999999</v>
      </c>
      <c r="AB35" s="44">
        <f>AA35*AB14</f>
        <v>25.75</v>
      </c>
      <c r="AC35" s="43"/>
      <c r="AD35" s="44"/>
      <c r="AE35" s="44"/>
      <c r="AF35" s="44"/>
      <c r="AG35" s="43"/>
      <c r="AH35" s="55"/>
      <c r="AI35" s="55"/>
      <c r="AJ35" s="55"/>
      <c r="AK35" s="43"/>
      <c r="AL35" s="55"/>
      <c r="AM35" s="45"/>
      <c r="AN35" s="55"/>
      <c r="AO35" s="74">
        <f t="shared" si="0"/>
        <v>25.75</v>
      </c>
      <c r="AP35" s="91">
        <v>21</v>
      </c>
      <c r="AQ35" s="93" t="s">
        <v>110</v>
      </c>
      <c r="AR35" s="21"/>
      <c r="AS35" s="21"/>
      <c r="AT35" s="21"/>
      <c r="AU35" s="51"/>
    </row>
    <row r="36" spans="1:64">
      <c r="A36" s="91">
        <v>22</v>
      </c>
      <c r="B36" s="92" t="s">
        <v>15</v>
      </c>
      <c r="C36" s="43"/>
      <c r="D36" s="55"/>
      <c r="E36" s="43"/>
      <c r="F36" s="55"/>
      <c r="G36" s="43"/>
      <c r="H36" s="55"/>
      <c r="I36" s="43"/>
      <c r="J36" s="55"/>
      <c r="K36" s="43"/>
      <c r="L36" s="55"/>
      <c r="M36" s="43"/>
      <c r="N36" s="55"/>
      <c r="O36" s="43">
        <v>9.7999999999999997E-3</v>
      </c>
      <c r="P36" s="44">
        <f>O36*P14</f>
        <v>1.2249999999999999</v>
      </c>
      <c r="Q36" s="44"/>
      <c r="R36" s="44"/>
      <c r="S36" s="55"/>
      <c r="T36" s="55"/>
      <c r="U36" s="43"/>
      <c r="V36" s="55"/>
      <c r="W36" s="43">
        <v>1.4999999999999999E-2</v>
      </c>
      <c r="X36" s="44">
        <f>W36*X14</f>
        <v>1.875</v>
      </c>
      <c r="Y36" s="43"/>
      <c r="Z36" s="55"/>
      <c r="AA36" s="43"/>
      <c r="AB36" s="55"/>
      <c r="AC36" s="43"/>
      <c r="AD36" s="44"/>
      <c r="AE36" s="55"/>
      <c r="AF36" s="44"/>
      <c r="AG36" s="43"/>
      <c r="AH36" s="55"/>
      <c r="AI36" s="55"/>
      <c r="AJ36" s="55"/>
      <c r="AK36" s="43">
        <v>0.03</v>
      </c>
      <c r="AL36" s="44">
        <f>AK36*AL14</f>
        <v>3.75</v>
      </c>
      <c r="AM36" s="45"/>
      <c r="AN36" s="55"/>
      <c r="AO36" s="74">
        <f t="shared" si="0"/>
        <v>6.85</v>
      </c>
      <c r="AP36" s="91">
        <v>22</v>
      </c>
      <c r="AQ36" s="92" t="s">
        <v>15</v>
      </c>
      <c r="AR36" s="21"/>
      <c r="AS36" s="21"/>
      <c r="AT36" s="21"/>
      <c r="AU36" s="51"/>
    </row>
    <row r="37" spans="1:64">
      <c r="A37" s="91">
        <v>23</v>
      </c>
      <c r="B37" s="92" t="s">
        <v>16</v>
      </c>
      <c r="C37" s="43"/>
      <c r="D37" s="55"/>
      <c r="E37" s="43"/>
      <c r="F37" s="55"/>
      <c r="G37" s="43"/>
      <c r="H37" s="55"/>
      <c r="I37" s="43"/>
      <c r="J37" s="55"/>
      <c r="K37" s="43"/>
      <c r="L37" s="55"/>
      <c r="M37" s="43"/>
      <c r="N37" s="44"/>
      <c r="O37" s="43"/>
      <c r="P37" s="55"/>
      <c r="Q37" s="55"/>
      <c r="R37" s="55"/>
      <c r="S37" s="55"/>
      <c r="T37" s="55"/>
      <c r="U37" s="43"/>
      <c r="V37" s="55"/>
      <c r="W37" s="43"/>
      <c r="X37" s="55"/>
      <c r="Y37" s="43">
        <v>3.5000000000000003E-2</v>
      </c>
      <c r="Z37" s="44">
        <f>Y37*Z14</f>
        <v>4.375</v>
      </c>
      <c r="AA37" s="43"/>
      <c r="AB37" s="55"/>
      <c r="AC37" s="43"/>
      <c r="AD37" s="44"/>
      <c r="AE37" s="44"/>
      <c r="AF37" s="44"/>
      <c r="AG37" s="43"/>
      <c r="AH37" s="55"/>
      <c r="AI37" s="55"/>
      <c r="AJ37" s="55"/>
      <c r="AK37" s="43"/>
      <c r="AL37" s="55"/>
      <c r="AM37" s="45"/>
      <c r="AN37" s="55"/>
      <c r="AO37" s="74">
        <f t="shared" si="0"/>
        <v>4.375</v>
      </c>
      <c r="AP37" s="91">
        <v>23</v>
      </c>
      <c r="AQ37" s="92" t="s">
        <v>16</v>
      </c>
      <c r="AR37" s="21"/>
      <c r="AS37" s="21"/>
      <c r="AT37" s="21"/>
      <c r="AU37" s="51"/>
    </row>
    <row r="38" spans="1:64">
      <c r="A38" s="91">
        <v>24</v>
      </c>
      <c r="B38" s="92" t="s">
        <v>65</v>
      </c>
      <c r="C38" s="43"/>
      <c r="D38" s="55"/>
      <c r="E38" s="43">
        <v>6.3000000000000003E-4</v>
      </c>
      <c r="F38" s="44">
        <f>E38*F14</f>
        <v>7.8750000000000001E-2</v>
      </c>
      <c r="G38" s="43"/>
      <c r="H38" s="55"/>
      <c r="I38" s="43"/>
      <c r="J38" s="55"/>
      <c r="K38" s="43"/>
      <c r="L38" s="55"/>
      <c r="M38" s="43"/>
      <c r="N38" s="44"/>
      <c r="O38" s="43"/>
      <c r="P38" s="55"/>
      <c r="Q38" s="55"/>
      <c r="R38" s="55"/>
      <c r="S38" s="55"/>
      <c r="T38" s="55"/>
      <c r="U38" s="43"/>
      <c r="V38" s="55"/>
      <c r="W38" s="43"/>
      <c r="X38" s="55"/>
      <c r="Y38" s="43"/>
      <c r="Z38" s="55"/>
      <c r="AA38" s="43"/>
      <c r="AB38" s="44"/>
      <c r="AC38" s="43"/>
      <c r="AD38" s="44"/>
      <c r="AE38" s="44"/>
      <c r="AF38" s="44"/>
      <c r="AG38" s="43"/>
      <c r="AH38" s="44"/>
      <c r="AI38" s="44"/>
      <c r="AJ38" s="44"/>
      <c r="AK38" s="43"/>
      <c r="AL38" s="55"/>
      <c r="AM38" s="45"/>
      <c r="AN38" s="55"/>
      <c r="AO38" s="74">
        <f t="shared" si="0"/>
        <v>7.8750000000000001E-2</v>
      </c>
      <c r="AP38" s="91">
        <v>24</v>
      </c>
      <c r="AQ38" s="92" t="s">
        <v>65</v>
      </c>
      <c r="AR38" s="21"/>
      <c r="AS38" s="21"/>
      <c r="AT38" s="21"/>
      <c r="AU38" s="51"/>
    </row>
    <row r="39" spans="1:64">
      <c r="A39" s="91">
        <v>25</v>
      </c>
      <c r="B39" s="92" t="s">
        <v>131</v>
      </c>
      <c r="C39" s="43"/>
      <c r="D39" s="55"/>
      <c r="E39" s="43"/>
      <c r="F39" s="55"/>
      <c r="G39" s="43"/>
      <c r="H39" s="55"/>
      <c r="I39" s="43"/>
      <c r="J39" s="44"/>
      <c r="K39" s="43"/>
      <c r="L39" s="81"/>
      <c r="M39" s="43"/>
      <c r="N39" s="55"/>
      <c r="O39" s="43"/>
      <c r="P39" s="44"/>
      <c r="Q39" s="55"/>
      <c r="R39" s="55"/>
      <c r="S39" s="55"/>
      <c r="T39" s="55"/>
      <c r="U39" s="83">
        <v>7.1250000000000003E-3</v>
      </c>
      <c r="V39" s="44">
        <f>U39*V14</f>
        <v>0.890625</v>
      </c>
      <c r="W39" s="43"/>
      <c r="X39" s="55"/>
      <c r="Y39" s="43"/>
      <c r="Z39" s="55"/>
      <c r="AA39" s="43"/>
      <c r="AB39" s="55"/>
      <c r="AC39" s="43"/>
      <c r="AD39" s="44"/>
      <c r="AE39" s="44"/>
      <c r="AF39" s="44"/>
      <c r="AG39" s="43"/>
      <c r="AH39" s="55"/>
      <c r="AI39" s="55"/>
      <c r="AJ39" s="55"/>
      <c r="AK39" s="43"/>
      <c r="AL39" s="55"/>
      <c r="AM39" s="45"/>
      <c r="AN39" s="55"/>
      <c r="AO39" s="74">
        <f t="shared" si="0"/>
        <v>0.890625</v>
      </c>
      <c r="AP39" s="91">
        <v>25</v>
      </c>
      <c r="AQ39" s="92" t="s">
        <v>131</v>
      </c>
      <c r="AR39" s="21"/>
      <c r="AS39" s="21"/>
      <c r="AT39" s="21"/>
      <c r="AU39" s="51"/>
    </row>
    <row r="40" spans="1:64">
      <c r="A40" s="91">
        <v>26</v>
      </c>
      <c r="B40" s="92" t="s">
        <v>25</v>
      </c>
      <c r="C40" s="43"/>
      <c r="D40" s="55"/>
      <c r="E40" s="43"/>
      <c r="F40" s="55"/>
      <c r="G40" s="43"/>
      <c r="H40" s="55"/>
      <c r="I40" s="43"/>
      <c r="J40" s="55"/>
      <c r="K40" s="43"/>
      <c r="L40" s="55"/>
      <c r="M40" s="43"/>
      <c r="N40" s="44"/>
      <c r="O40" s="43"/>
      <c r="P40" s="55"/>
      <c r="Q40" s="55"/>
      <c r="R40" s="55"/>
      <c r="S40" s="55"/>
      <c r="T40" s="55"/>
      <c r="U40" s="43"/>
      <c r="V40" s="55"/>
      <c r="W40" s="43"/>
      <c r="X40" s="55"/>
      <c r="Y40" s="43"/>
      <c r="Z40" s="55"/>
      <c r="AA40" s="43"/>
      <c r="AB40" s="55"/>
      <c r="AC40" s="43"/>
      <c r="AD40" s="44"/>
      <c r="AE40" s="44"/>
      <c r="AF40" s="44"/>
      <c r="AG40" s="43"/>
      <c r="AH40" s="44"/>
      <c r="AI40" s="44"/>
      <c r="AJ40" s="44"/>
      <c r="AK40" s="43"/>
      <c r="AL40" s="55"/>
      <c r="AM40" s="45">
        <v>4.7499999999999999E-3</v>
      </c>
      <c r="AN40" s="44">
        <f>AM40*AN14</f>
        <v>0.59375</v>
      </c>
      <c r="AO40" s="74">
        <f t="shared" si="0"/>
        <v>0.59375</v>
      </c>
      <c r="AP40" s="91">
        <v>26</v>
      </c>
      <c r="AQ40" s="92" t="s">
        <v>25</v>
      </c>
      <c r="AR40" s="21"/>
      <c r="AS40" s="21"/>
      <c r="AT40" s="21"/>
      <c r="AU40" s="51"/>
    </row>
    <row r="41" spans="1:64">
      <c r="A41" s="91">
        <v>27</v>
      </c>
      <c r="B41" s="92" t="s">
        <v>63</v>
      </c>
      <c r="C41" s="43"/>
      <c r="D41" s="55"/>
      <c r="E41" s="43"/>
      <c r="F41" s="55"/>
      <c r="G41" s="43"/>
      <c r="H41" s="55"/>
      <c r="I41" s="43"/>
      <c r="J41" s="44"/>
      <c r="K41" s="43"/>
      <c r="L41" s="55"/>
      <c r="M41" s="82">
        <v>7.1999999999999997E-6</v>
      </c>
      <c r="N41" s="44">
        <f>M41*N14</f>
        <v>8.9999999999999998E-4</v>
      </c>
      <c r="O41" s="43"/>
      <c r="P41" s="114"/>
      <c r="Q41" s="83">
        <v>6.0000000000000002E-6</v>
      </c>
      <c r="R41" s="114">
        <f>Q41*R14</f>
        <v>7.5000000000000002E-4</v>
      </c>
      <c r="S41" s="83"/>
      <c r="T41" s="44"/>
      <c r="U41" s="43"/>
      <c r="V41" s="55"/>
      <c r="W41" s="43"/>
      <c r="X41" s="55"/>
      <c r="Y41" s="43"/>
      <c r="Z41" s="55"/>
      <c r="AA41" s="43"/>
      <c r="AB41" s="55"/>
      <c r="AC41" s="43"/>
      <c r="AD41" s="44"/>
      <c r="AE41" s="44"/>
      <c r="AF41" s="44"/>
      <c r="AG41" s="43"/>
      <c r="AH41" s="114"/>
      <c r="AI41" s="83"/>
      <c r="AJ41" s="114"/>
      <c r="AK41" s="43"/>
      <c r="AL41" s="55"/>
      <c r="AM41" s="45"/>
      <c r="AN41" s="55"/>
      <c r="AO41" s="74">
        <f t="shared" si="0"/>
        <v>1.65E-3</v>
      </c>
      <c r="AP41" s="91">
        <v>27</v>
      </c>
      <c r="AQ41" s="92" t="s">
        <v>63</v>
      </c>
      <c r="AR41" s="21"/>
      <c r="AS41" s="21"/>
      <c r="AT41" s="21"/>
      <c r="AU41" s="51"/>
    </row>
    <row r="42" spans="1:64">
      <c r="A42" s="91">
        <v>28</v>
      </c>
      <c r="B42" s="93" t="s">
        <v>64</v>
      </c>
      <c r="C42" s="43"/>
      <c r="D42" s="55"/>
      <c r="E42" s="43"/>
      <c r="F42" s="55"/>
      <c r="G42" s="43"/>
      <c r="H42" s="55"/>
      <c r="I42" s="43"/>
      <c r="J42" s="55"/>
      <c r="K42" s="43"/>
      <c r="L42" s="55"/>
      <c r="M42" s="43">
        <v>7.1999999999999998E-3</v>
      </c>
      <c r="N42" s="44">
        <f>M42*N14</f>
        <v>0.9</v>
      </c>
      <c r="O42" s="43"/>
      <c r="P42" s="55"/>
      <c r="Q42" s="55"/>
      <c r="R42" s="55"/>
      <c r="S42" s="55"/>
      <c r="T42" s="55"/>
      <c r="U42" s="43"/>
      <c r="V42" s="55"/>
      <c r="W42" s="43"/>
      <c r="X42" s="55"/>
      <c r="Y42" s="43"/>
      <c r="Z42" s="55"/>
      <c r="AA42" s="43"/>
      <c r="AB42" s="55"/>
      <c r="AC42" s="83"/>
      <c r="AD42" s="44"/>
      <c r="AE42" s="44"/>
      <c r="AF42" s="44"/>
      <c r="AG42" s="43"/>
      <c r="AH42" s="55"/>
      <c r="AI42" s="55"/>
      <c r="AJ42" s="55"/>
      <c r="AK42" s="43"/>
      <c r="AL42" s="55"/>
      <c r="AM42" s="45"/>
      <c r="AN42" s="55"/>
      <c r="AO42" s="74">
        <f t="shared" si="0"/>
        <v>0.9</v>
      </c>
      <c r="AP42" s="91">
        <v>28</v>
      </c>
      <c r="AQ42" s="93" t="s">
        <v>64</v>
      </c>
      <c r="AR42" s="21"/>
      <c r="AS42" s="21"/>
      <c r="AT42" s="21"/>
      <c r="AU42" s="51"/>
    </row>
    <row r="43" spans="1:64">
      <c r="A43" s="91">
        <v>29</v>
      </c>
      <c r="B43" s="92" t="s">
        <v>111</v>
      </c>
      <c r="C43" s="43"/>
      <c r="D43" s="44"/>
      <c r="E43" s="43"/>
      <c r="F43" s="55"/>
      <c r="G43" s="43"/>
      <c r="H43" s="55"/>
      <c r="I43" s="43"/>
      <c r="J43" s="55"/>
      <c r="K43" s="43"/>
      <c r="L43" s="55"/>
      <c r="M43" s="43">
        <v>2.6179999999999998E-2</v>
      </c>
      <c r="N43" s="44">
        <f>M43*N14</f>
        <v>3.2725</v>
      </c>
      <c r="O43" s="43"/>
      <c r="P43" s="44"/>
      <c r="Q43" s="55"/>
      <c r="R43" s="55"/>
      <c r="S43" s="55"/>
      <c r="T43" s="55"/>
      <c r="U43" s="43"/>
      <c r="V43" s="55"/>
      <c r="W43" s="43"/>
      <c r="X43" s="55"/>
      <c r="Y43" s="43"/>
      <c r="Z43" s="55"/>
      <c r="AA43" s="43"/>
      <c r="AB43" s="107"/>
      <c r="AC43" s="43"/>
      <c r="AD43" s="44"/>
      <c r="AE43" s="103"/>
      <c r="AF43" s="44"/>
      <c r="AG43" s="43"/>
      <c r="AH43" s="44"/>
      <c r="AI43" s="44"/>
      <c r="AJ43" s="44"/>
      <c r="AK43" s="43"/>
      <c r="AL43" s="55"/>
      <c r="AM43" s="45"/>
      <c r="AN43" s="55"/>
      <c r="AO43" s="74">
        <f t="shared" si="0"/>
        <v>3.2725</v>
      </c>
      <c r="AP43" s="91">
        <v>29</v>
      </c>
      <c r="AQ43" s="92" t="s">
        <v>111</v>
      </c>
      <c r="AR43" s="21"/>
      <c r="AS43" s="21"/>
      <c r="AT43" s="21"/>
      <c r="AU43" s="51"/>
    </row>
    <row r="44" spans="1:64">
      <c r="A44" s="91">
        <v>30</v>
      </c>
      <c r="B44" s="93" t="s">
        <v>135</v>
      </c>
      <c r="C44" s="43"/>
      <c r="D44" s="44"/>
      <c r="E44" s="43"/>
      <c r="F44" s="55"/>
      <c r="G44" s="43"/>
      <c r="H44" s="55"/>
      <c r="I44" s="43"/>
      <c r="J44" s="55"/>
      <c r="K44" s="43"/>
      <c r="L44" s="55"/>
      <c r="M44" s="43"/>
      <c r="N44" s="44"/>
      <c r="O44" s="43"/>
      <c r="P44" s="44"/>
      <c r="Q44" s="55"/>
      <c r="R44" s="55"/>
      <c r="S44" s="55"/>
      <c r="T44" s="55"/>
      <c r="U44" s="43"/>
      <c r="V44" s="55"/>
      <c r="W44" s="43"/>
      <c r="X44" s="55"/>
      <c r="Y44" s="43"/>
      <c r="Z44" s="55"/>
      <c r="AA44" s="43"/>
      <c r="AB44" s="55"/>
      <c r="AC44" s="55">
        <v>0.05</v>
      </c>
      <c r="AD44" s="155">
        <f>AC44*AD14</f>
        <v>6.25</v>
      </c>
      <c r="AE44" s="44"/>
      <c r="AF44" s="44"/>
      <c r="AG44" s="43"/>
      <c r="AH44" s="55"/>
      <c r="AI44" s="55"/>
      <c r="AJ44" s="55"/>
      <c r="AK44" s="43"/>
      <c r="AL44" s="55"/>
      <c r="AM44" s="45"/>
      <c r="AN44" s="44"/>
      <c r="AO44" s="74">
        <f t="shared" si="0"/>
        <v>6.25</v>
      </c>
      <c r="AP44" s="91">
        <v>30</v>
      </c>
      <c r="AQ44" s="93" t="s">
        <v>135</v>
      </c>
      <c r="AR44" s="21"/>
      <c r="AS44" s="21"/>
      <c r="AT44" s="21"/>
      <c r="AU44" s="51"/>
    </row>
    <row r="45" spans="1:64">
      <c r="A45" s="91">
        <v>31</v>
      </c>
      <c r="B45" s="92" t="s">
        <v>148</v>
      </c>
      <c r="C45" s="43"/>
      <c r="D45" s="55"/>
      <c r="E45" s="43"/>
      <c r="F45" s="55"/>
      <c r="G45" s="43"/>
      <c r="H45" s="44"/>
      <c r="I45" s="43"/>
      <c r="J45" s="55"/>
      <c r="K45" s="43">
        <v>1.4999999999999999E-2</v>
      </c>
      <c r="L45" s="44">
        <f>K45*L14</f>
        <v>1.875</v>
      </c>
      <c r="M45" s="82"/>
      <c r="N45" s="44"/>
      <c r="O45" s="43"/>
      <c r="P45" s="44"/>
      <c r="Q45" s="44"/>
      <c r="R45" s="44"/>
      <c r="S45" s="55"/>
      <c r="T45" s="44"/>
      <c r="U45" s="43"/>
      <c r="V45" s="44"/>
      <c r="W45" s="43"/>
      <c r="X45" s="55"/>
      <c r="Y45" s="43"/>
      <c r="Z45" s="55"/>
      <c r="AA45" s="43"/>
      <c r="AB45" s="55"/>
      <c r="AC45" s="43"/>
      <c r="AD45" s="44"/>
      <c r="AE45" s="44"/>
      <c r="AF45" s="44"/>
      <c r="AG45" s="43"/>
      <c r="AH45" s="55"/>
      <c r="AI45" s="55"/>
      <c r="AJ45" s="55"/>
      <c r="AK45" s="43"/>
      <c r="AL45" s="55"/>
      <c r="AM45" s="45"/>
      <c r="AN45" s="55"/>
      <c r="AO45" s="74">
        <f t="shared" si="0"/>
        <v>1.875</v>
      </c>
      <c r="AP45" s="91">
        <v>31</v>
      </c>
      <c r="AQ45" s="92" t="s">
        <v>148</v>
      </c>
      <c r="AR45" s="21"/>
      <c r="AS45" s="21"/>
      <c r="AT45" s="21"/>
      <c r="AU45" s="51"/>
    </row>
    <row r="46" spans="1:64" ht="15.75" customHeight="1">
      <c r="A46" s="254" t="s">
        <v>166</v>
      </c>
      <c r="B46" s="255"/>
      <c r="C46" s="193" t="s">
        <v>100</v>
      </c>
      <c r="D46" s="194"/>
      <c r="E46" s="194"/>
      <c r="F46" s="194"/>
      <c r="G46" s="194"/>
      <c r="H46" s="194"/>
      <c r="I46" s="194"/>
      <c r="J46" s="194"/>
      <c r="K46" s="194"/>
      <c r="L46" s="256" t="s">
        <v>84</v>
      </c>
      <c r="M46" s="256"/>
      <c r="N46" s="194"/>
      <c r="O46" s="194"/>
      <c r="P46" s="194"/>
      <c r="Q46" s="194"/>
      <c r="R46" s="194"/>
      <c r="S46" s="194"/>
      <c r="T46" s="194"/>
      <c r="U46" s="194"/>
      <c r="V46" s="194"/>
      <c r="W46" s="257"/>
      <c r="X46" s="257"/>
      <c r="Y46" s="257"/>
      <c r="Z46" s="257"/>
      <c r="AA46" s="71"/>
      <c r="AB46" s="21"/>
      <c r="AC46" s="193" t="s">
        <v>83</v>
      </c>
      <c r="AD46" s="194"/>
      <c r="AE46" s="194"/>
      <c r="AF46" s="194"/>
      <c r="AG46" s="194"/>
      <c r="AH46" s="194"/>
      <c r="AI46" s="194"/>
      <c r="AJ46" s="194"/>
      <c r="AK46" s="194"/>
      <c r="AL46" s="194"/>
      <c r="AM46" s="194"/>
      <c r="AN46" s="256" t="s">
        <v>87</v>
      </c>
      <c r="AO46" s="256"/>
      <c r="AP46" s="256"/>
      <c r="AQ46" s="256"/>
      <c r="AR46" s="85"/>
      <c r="AS46" s="85"/>
      <c r="AT46" s="97"/>
      <c r="AU46" s="46"/>
      <c r="AV46" s="7"/>
      <c r="AW46" s="8"/>
      <c r="AX46" s="7"/>
      <c r="AY46" s="8"/>
      <c r="AZ46" s="7"/>
      <c r="BA46" s="8"/>
      <c r="BB46" s="7"/>
      <c r="BC46" s="8"/>
      <c r="BD46" s="7"/>
      <c r="BE46" s="8"/>
      <c r="BF46" s="7"/>
      <c r="BG46" s="8"/>
      <c r="BH46" s="7"/>
      <c r="BI46" s="8"/>
      <c r="BJ46" s="9"/>
      <c r="BK46" s="10"/>
      <c r="BL46" s="10"/>
    </row>
    <row r="47" spans="1:64" ht="9.75" customHeight="1">
      <c r="A47" s="6"/>
      <c r="B47" s="7"/>
      <c r="C47" s="29"/>
      <c r="D47" s="30"/>
      <c r="E47" s="30"/>
      <c r="F47" s="31"/>
      <c r="G47" s="209" t="s">
        <v>30</v>
      </c>
      <c r="H47" s="252"/>
      <c r="I47" s="209" t="s">
        <v>40</v>
      </c>
      <c r="J47" s="209"/>
      <c r="K47" s="195"/>
      <c r="N47" s="253" t="s">
        <v>30</v>
      </c>
      <c r="O47" s="235"/>
      <c r="P47" s="235"/>
      <c r="Q47" s="129"/>
      <c r="R47" s="129"/>
      <c r="S47" s="99"/>
      <c r="T47" s="99"/>
      <c r="U47" s="209" t="s">
        <v>79</v>
      </c>
      <c r="V47" s="195"/>
      <c r="W47" s="196"/>
      <c r="X47" s="196"/>
      <c r="Y47" s="196"/>
      <c r="Z47" s="23"/>
      <c r="AA47" s="6"/>
      <c r="AB47" s="24"/>
      <c r="AC47" s="29"/>
      <c r="AD47" s="30"/>
      <c r="AE47" s="30"/>
      <c r="AF47" s="30"/>
      <c r="AG47" s="30"/>
      <c r="AH47" s="31"/>
      <c r="AI47" s="31"/>
      <c r="AJ47" s="31"/>
      <c r="AK47" s="195"/>
      <c r="AL47" s="196"/>
      <c r="AM47" s="196"/>
      <c r="AN47" s="39"/>
      <c r="AO47" s="218" t="s">
        <v>30</v>
      </c>
      <c r="AP47" s="218"/>
      <c r="AQ47" s="209" t="s">
        <v>29</v>
      </c>
      <c r="AR47" s="196"/>
      <c r="AS47" s="196"/>
      <c r="AT47" s="210"/>
      <c r="AU47" s="48"/>
      <c r="AV47" s="7"/>
      <c r="AW47" s="8"/>
      <c r="AX47" s="7"/>
      <c r="AY47" s="8"/>
      <c r="AZ47" s="7"/>
      <c r="BA47" s="8"/>
      <c r="BB47" s="7"/>
      <c r="BC47" s="8"/>
      <c r="BD47" s="7"/>
      <c r="BE47" s="8"/>
      <c r="BF47" s="7"/>
      <c r="BG47" s="8"/>
      <c r="BH47" s="7"/>
      <c r="BI47" s="8"/>
      <c r="BJ47" s="9"/>
      <c r="BK47" s="10"/>
      <c r="BL47" s="10"/>
    </row>
    <row r="48" spans="1:64" ht="10.5" customHeight="1">
      <c r="A48" s="6"/>
      <c r="B48" s="7"/>
      <c r="C48" s="32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27"/>
      <c r="R48" s="127"/>
      <c r="S48" s="100"/>
      <c r="T48" s="100"/>
      <c r="U48" s="7"/>
      <c r="V48" s="8"/>
      <c r="W48" s="36"/>
      <c r="X48" s="36"/>
      <c r="Y48" s="24"/>
      <c r="Z48" s="23"/>
      <c r="AA48" s="6"/>
      <c r="AB48" s="24"/>
      <c r="AC48" s="32"/>
      <c r="AD48" s="18"/>
      <c r="AE48" s="127"/>
      <c r="AF48" s="127"/>
      <c r="AG48" s="18"/>
      <c r="AH48" s="18"/>
      <c r="AI48" s="137"/>
      <c r="AJ48" s="137"/>
      <c r="AK48" s="18"/>
      <c r="AL48" s="18"/>
      <c r="AM48" s="18"/>
      <c r="AN48" s="18"/>
      <c r="AO48" s="18"/>
      <c r="AP48" s="18"/>
      <c r="AQ48" s="7"/>
      <c r="AR48" s="8"/>
      <c r="AS48" s="7"/>
      <c r="AT48" s="8"/>
      <c r="AU48" s="49"/>
      <c r="AV48" s="7"/>
      <c r="AW48" s="8"/>
      <c r="AX48" s="7"/>
      <c r="AY48" s="8"/>
      <c r="AZ48" s="7"/>
      <c r="BA48" s="8"/>
      <c r="BB48" s="7"/>
      <c r="BC48" s="8"/>
      <c r="BD48" s="7"/>
      <c r="BE48" s="8"/>
      <c r="BF48" s="7"/>
      <c r="BG48" s="8"/>
      <c r="BH48" s="7"/>
      <c r="BI48" s="8"/>
      <c r="BJ48" s="9"/>
      <c r="BK48" s="10"/>
      <c r="BL48" s="10"/>
    </row>
    <row r="49" spans="1:67" ht="15.75" customHeight="1">
      <c r="A49" s="33"/>
      <c r="B49" s="34"/>
      <c r="C49" s="204" t="s">
        <v>101</v>
      </c>
      <c r="D49" s="204"/>
      <c r="E49" s="204"/>
      <c r="F49" s="204"/>
      <c r="G49" s="204"/>
      <c r="H49" s="204"/>
      <c r="I49" s="204"/>
      <c r="J49" s="204"/>
      <c r="K49" s="204"/>
      <c r="L49" s="205" t="s">
        <v>41</v>
      </c>
      <c r="M49" s="205"/>
      <c r="N49" s="262" t="s">
        <v>85</v>
      </c>
      <c r="O49" s="260"/>
      <c r="P49" s="260"/>
      <c r="Q49" s="260"/>
      <c r="R49" s="260"/>
      <c r="S49" s="260"/>
      <c r="T49" s="260"/>
      <c r="U49" s="260"/>
      <c r="V49" s="260"/>
      <c r="W49" s="196"/>
      <c r="X49" s="196"/>
      <c r="Y49" s="24"/>
      <c r="Z49" s="23"/>
      <c r="AA49" s="37"/>
      <c r="AB49" s="36"/>
      <c r="AC49" s="204" t="s">
        <v>86</v>
      </c>
      <c r="AD49" s="204"/>
      <c r="AE49" s="204"/>
      <c r="AF49" s="204"/>
      <c r="AG49" s="204"/>
      <c r="AH49" s="204"/>
      <c r="AI49" s="204"/>
      <c r="AJ49" s="204"/>
      <c r="AK49" s="204"/>
      <c r="AL49" s="205" t="s">
        <v>41</v>
      </c>
      <c r="AM49" s="205"/>
      <c r="AN49" s="260" t="s">
        <v>88</v>
      </c>
      <c r="AO49" s="260"/>
      <c r="AP49" s="260"/>
      <c r="AQ49" s="260"/>
      <c r="AR49" s="260"/>
      <c r="AS49" s="260"/>
      <c r="AT49" s="260"/>
      <c r="AU49" s="47"/>
      <c r="AV49" s="7"/>
      <c r="AW49" s="8"/>
      <c r="AX49" s="7"/>
      <c r="AY49" s="8"/>
      <c r="AZ49" s="7"/>
      <c r="BA49" s="8"/>
      <c r="BB49" s="7"/>
      <c r="BC49" s="8"/>
      <c r="BD49" s="7"/>
      <c r="BE49" s="8"/>
      <c r="BF49" s="7"/>
      <c r="BG49" s="8"/>
      <c r="BH49" s="7"/>
      <c r="BI49" s="8"/>
      <c r="BJ49" s="9"/>
      <c r="BK49" s="10"/>
      <c r="BL49" s="10"/>
    </row>
    <row r="50" spans="1:67" ht="9" customHeight="1">
      <c r="A50" s="6"/>
      <c r="B50" s="7"/>
      <c r="C50" s="7"/>
      <c r="D50" s="218"/>
      <c r="E50" s="218"/>
      <c r="F50" s="218" t="s">
        <v>30</v>
      </c>
      <c r="G50" s="218"/>
      <c r="H50" s="35"/>
      <c r="I50" s="209" t="s">
        <v>42</v>
      </c>
      <c r="J50" s="251"/>
      <c r="K50" s="251"/>
      <c r="M50" s="39" t="s">
        <v>30</v>
      </c>
      <c r="O50" s="218" t="s">
        <v>29</v>
      </c>
      <c r="P50" s="218"/>
      <c r="Q50" s="218"/>
      <c r="R50" s="218"/>
      <c r="S50" s="218"/>
      <c r="T50" s="218"/>
      <c r="U50" s="261"/>
      <c r="V50" s="261"/>
      <c r="W50" s="197"/>
      <c r="X50" s="197"/>
      <c r="Y50" s="197"/>
      <c r="Z50" s="197"/>
      <c r="AA50" s="6"/>
      <c r="AB50" s="24"/>
      <c r="AC50" s="7"/>
      <c r="AD50" s="218"/>
      <c r="AE50" s="218"/>
      <c r="AF50" s="218"/>
      <c r="AG50" s="218"/>
      <c r="AH50" s="110" t="s">
        <v>30</v>
      </c>
      <c r="AI50" s="138"/>
      <c r="AJ50" s="138"/>
      <c r="AK50" s="139"/>
      <c r="AN50" s="39" t="s">
        <v>30</v>
      </c>
      <c r="AO50" s="218"/>
      <c r="AP50" s="218"/>
      <c r="AQ50" s="209" t="s">
        <v>29</v>
      </c>
      <c r="AR50" s="211"/>
      <c r="AS50" s="211"/>
      <c r="AT50" s="38"/>
      <c r="AU50" s="48"/>
      <c r="AV50" s="7"/>
      <c r="AW50" s="8"/>
      <c r="AX50" s="7"/>
      <c r="AY50" s="8"/>
      <c r="AZ50" s="7"/>
      <c r="BA50" s="8"/>
      <c r="BB50" s="7"/>
      <c r="BC50" s="8"/>
      <c r="BD50" s="7"/>
      <c r="BE50" s="8"/>
      <c r="BF50" s="7"/>
      <c r="BG50" s="8"/>
      <c r="BH50" s="7"/>
      <c r="BI50" s="8"/>
      <c r="BJ50" s="9"/>
      <c r="BK50" s="10"/>
      <c r="BL50" s="10"/>
      <c r="BO50" s="10"/>
    </row>
    <row r="51" spans="1:67" ht="15" customHeight="1">
      <c r="A51" s="25"/>
      <c r="B51" s="25"/>
      <c r="C51" s="6"/>
      <c r="D51" s="7"/>
      <c r="E51" s="32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27"/>
      <c r="R51" s="127"/>
      <c r="S51" s="100"/>
      <c r="T51" s="100"/>
      <c r="U51" s="7"/>
      <c r="V51" s="8"/>
      <c r="W51" s="7"/>
      <c r="X51" s="8"/>
      <c r="Y51" s="26"/>
      <c r="Z51" s="26"/>
      <c r="AA51" s="26"/>
      <c r="AB51" s="26"/>
      <c r="AC51" s="26"/>
      <c r="AD51" s="26"/>
      <c r="AE51" s="26"/>
      <c r="AF51" s="26"/>
      <c r="AG51" s="26"/>
      <c r="AH51" s="23"/>
      <c r="AI51" s="23"/>
      <c r="AJ51" s="23"/>
      <c r="AK51" s="27"/>
      <c r="AL51" s="27"/>
      <c r="AM51" s="27"/>
      <c r="AN51" s="27"/>
      <c r="AO51" s="27"/>
      <c r="AP51" s="27"/>
      <c r="AQ51" s="27"/>
      <c r="AR51" s="24"/>
      <c r="AS51" s="23"/>
      <c r="AT51" s="24"/>
      <c r="AU51" s="23"/>
      <c r="AV51" s="26"/>
      <c r="AW51" s="26"/>
      <c r="AX51" s="26"/>
      <c r="AY51" s="26"/>
      <c r="AZ51" s="26"/>
      <c r="BA51" s="26"/>
      <c r="BB51" s="26"/>
      <c r="BC51" s="26"/>
      <c r="BD51" s="26"/>
      <c r="BE51" s="23"/>
      <c r="BF51" s="24"/>
      <c r="BG51" s="27"/>
      <c r="BH51" s="27"/>
      <c r="BI51" s="27"/>
      <c r="BJ51" s="27"/>
      <c r="BK51" s="27"/>
      <c r="BL51" s="27"/>
      <c r="BM51" s="27"/>
      <c r="BN51" s="27"/>
      <c r="BO51" s="27"/>
    </row>
    <row r="52" spans="1:67" ht="11.25" customHeight="1">
      <c r="C52" s="33"/>
      <c r="D52" s="34"/>
      <c r="E52" s="204"/>
      <c r="F52" s="204"/>
      <c r="G52" s="204"/>
      <c r="H52" s="204"/>
      <c r="I52" s="204"/>
      <c r="J52" s="204"/>
      <c r="K52" s="204"/>
      <c r="L52" s="204"/>
      <c r="M52" s="204"/>
      <c r="N52" s="205"/>
      <c r="O52" s="205"/>
      <c r="P52" s="260"/>
      <c r="Q52" s="260"/>
      <c r="R52" s="260"/>
      <c r="S52" s="260"/>
      <c r="T52" s="260"/>
      <c r="U52" s="260"/>
      <c r="V52" s="260"/>
      <c r="W52" s="260"/>
      <c r="X52" s="260"/>
      <c r="Z52" s="11"/>
      <c r="AA52" s="11"/>
      <c r="AB52" s="11"/>
      <c r="AC52" s="11"/>
      <c r="AD52" s="11"/>
      <c r="AE52" s="11"/>
      <c r="AF52" s="11"/>
      <c r="AG52" s="11"/>
      <c r="AK52" s="12"/>
      <c r="AL52" s="12"/>
      <c r="AM52" s="12"/>
      <c r="AN52" s="12"/>
      <c r="AO52" s="12"/>
      <c r="AP52" s="17"/>
      <c r="BJ52" s="3"/>
    </row>
    <row r="53" spans="1:67" ht="15.75" customHeight="1">
      <c r="C53" s="6"/>
      <c r="D53" s="7"/>
      <c r="E53" s="7"/>
      <c r="F53" s="218"/>
      <c r="G53" s="218"/>
      <c r="H53" s="218"/>
      <c r="I53" s="218"/>
      <c r="J53" s="35"/>
      <c r="K53" s="209"/>
      <c r="L53" s="251"/>
      <c r="M53" s="251"/>
      <c r="V53" s="209"/>
      <c r="W53" s="209"/>
      <c r="X53" s="195"/>
    </row>
  </sheetData>
  <mergeCells count="95">
    <mergeCell ref="AN46:AQ46"/>
    <mergeCell ref="AI12:AJ12"/>
    <mergeCell ref="AQ12:AQ14"/>
    <mergeCell ref="M13:M14"/>
    <mergeCell ref="E12:F12"/>
    <mergeCell ref="G12:H12"/>
    <mergeCell ref="Q12:R12"/>
    <mergeCell ref="Q13:Q14"/>
    <mergeCell ref="AE12:AF12"/>
    <mergeCell ref="S13:S14"/>
    <mergeCell ref="W12:X12"/>
    <mergeCell ref="S12:T12"/>
    <mergeCell ref="AN49:AT49"/>
    <mergeCell ref="AO50:AP50"/>
    <mergeCell ref="AD50:AG50"/>
    <mergeCell ref="E52:M52"/>
    <mergeCell ref="N52:O52"/>
    <mergeCell ref="P52:X52"/>
    <mergeCell ref="O50:V50"/>
    <mergeCell ref="D50:E50"/>
    <mergeCell ref="F50:G50"/>
    <mergeCell ref="I50:K50"/>
    <mergeCell ref="N49:X49"/>
    <mergeCell ref="B12:B14"/>
    <mergeCell ref="F53:G53"/>
    <mergeCell ref="H53:I53"/>
    <mergeCell ref="K53:M53"/>
    <mergeCell ref="V53:X53"/>
    <mergeCell ref="G47:H47"/>
    <mergeCell ref="I47:K47"/>
    <mergeCell ref="U47:Y47"/>
    <mergeCell ref="N47:P47"/>
    <mergeCell ref="A46:B46"/>
    <mergeCell ref="C46:K46"/>
    <mergeCell ref="L46:Z46"/>
    <mergeCell ref="A12:A14"/>
    <mergeCell ref="L7:AB7"/>
    <mergeCell ref="A2:B2"/>
    <mergeCell ref="C1:I1"/>
    <mergeCell ref="C2:K2"/>
    <mergeCell ref="C3:H3"/>
    <mergeCell ref="I3:K3"/>
    <mergeCell ref="L4:O4"/>
    <mergeCell ref="J5:P5"/>
    <mergeCell ref="C6:J6"/>
    <mergeCell ref="U6:X6"/>
    <mergeCell ref="A5:D5"/>
    <mergeCell ref="P8:AA8"/>
    <mergeCell ref="Y13:Y14"/>
    <mergeCell ref="C13:C14"/>
    <mergeCell ref="E13:E14"/>
    <mergeCell ref="G13:G14"/>
    <mergeCell ref="I13:I14"/>
    <mergeCell ref="K13:K14"/>
    <mergeCell ref="AA11:AD11"/>
    <mergeCell ref="F8:H8"/>
    <mergeCell ref="F9:H9"/>
    <mergeCell ref="C8:E8"/>
    <mergeCell ref="C9:E9"/>
    <mergeCell ref="C12:D12"/>
    <mergeCell ref="B10:J10"/>
    <mergeCell ref="I11:J11"/>
    <mergeCell ref="I12:J12"/>
    <mergeCell ref="AQ47:AT47"/>
    <mergeCell ref="AQ50:AS50"/>
    <mergeCell ref="O13:O14"/>
    <mergeCell ref="U13:U14"/>
    <mergeCell ref="W13:W14"/>
    <mergeCell ref="AK13:AK14"/>
    <mergeCell ref="AG13:AG14"/>
    <mergeCell ref="AM13:AM14"/>
    <mergeCell ref="AP12:AP14"/>
    <mergeCell ref="AC12:AD12"/>
    <mergeCell ref="AA13:AA14"/>
    <mergeCell ref="O12:P12"/>
    <mergeCell ref="U12:V12"/>
    <mergeCell ref="AO47:AP47"/>
    <mergeCell ref="AC49:AK49"/>
    <mergeCell ref="AL49:AM49"/>
    <mergeCell ref="AE11:AN11"/>
    <mergeCell ref="AE13:AE14"/>
    <mergeCell ref="AC46:AM46"/>
    <mergeCell ref="AK47:AM47"/>
    <mergeCell ref="W50:Z50"/>
    <mergeCell ref="AK12:AL12"/>
    <mergeCell ref="AA12:AB12"/>
    <mergeCell ref="AG12:AH12"/>
    <mergeCell ref="AM12:AN12"/>
    <mergeCell ref="K11:Z11"/>
    <mergeCell ref="K12:L12"/>
    <mergeCell ref="M12:N12"/>
    <mergeCell ref="Y12:Z12"/>
    <mergeCell ref="C49:K49"/>
    <mergeCell ref="L49:M49"/>
    <mergeCell ref="C11:H11"/>
  </mergeCells>
  <pageMargins left="0" right="0" top="0" bottom="0" header="0" footer="0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E53"/>
  <sheetViews>
    <sheetView view="pageBreakPreview" zoomScaleSheetLayoutView="100" workbookViewId="0">
      <pane xSplit="2" ySplit="14" topLeftCell="R15" activePane="bottomRight" state="frozen"/>
      <selection pane="topRight" activeCell="C1" sqref="C1"/>
      <selection pane="bottomLeft" activeCell="A9" sqref="A9"/>
      <selection pane="bottomRight" activeCell="AA42" sqref="AA42"/>
    </sheetView>
  </sheetViews>
  <sheetFormatPr defaultRowHeight="15"/>
  <cols>
    <col min="1" max="1" width="4.28515625" customWidth="1"/>
    <col min="2" max="2" width="31.7109375" customWidth="1"/>
    <col min="3" max="3" width="7.5703125" customWidth="1"/>
    <col min="4" max="6" width="8" customWidth="1"/>
    <col min="7" max="7" width="7.85546875" customWidth="1"/>
    <col min="8" max="8" width="7.42578125" customWidth="1"/>
    <col min="9" max="9" width="8.140625" customWidth="1"/>
    <col min="10" max="10" width="7.140625" customWidth="1"/>
    <col min="11" max="11" width="7.7109375" customWidth="1"/>
    <col min="12" max="12" width="7.28515625" customWidth="1"/>
    <col min="13" max="13" width="10.7109375" customWidth="1"/>
    <col min="14" max="14" width="12.140625" customWidth="1"/>
    <col min="15" max="15" width="10.7109375" customWidth="1"/>
    <col min="16" max="16" width="8.42578125" customWidth="1"/>
    <col min="17" max="17" width="9" customWidth="1"/>
    <col min="18" max="18" width="7.42578125" customWidth="1"/>
    <col min="19" max="19" width="6.28515625" customWidth="1"/>
    <col min="20" max="20" width="7" customWidth="1"/>
    <col min="21" max="21" width="6.85546875" customWidth="1"/>
    <col min="22" max="22" width="7" customWidth="1"/>
    <col min="23" max="23" width="5.140625" customWidth="1"/>
    <col min="24" max="24" width="7" customWidth="1"/>
    <col min="25" max="26" width="6.42578125" customWidth="1"/>
    <col min="27" max="27" width="7.5703125" customWidth="1"/>
    <col min="28" max="28" width="7.42578125" customWidth="1"/>
    <col min="29" max="29" width="7.85546875" customWidth="1"/>
    <col min="30" max="30" width="6.42578125" customWidth="1"/>
    <col min="31" max="31" width="9.5703125" customWidth="1"/>
    <col min="32" max="32" width="4.85546875" customWidth="1"/>
    <col min="33" max="33" width="29.42578125" customWidth="1"/>
    <col min="36" max="36" width="19.85546875" customWidth="1"/>
    <col min="37" max="37" width="0.140625" customWidth="1"/>
  </cols>
  <sheetData>
    <row r="1" spans="1:37" ht="18.75">
      <c r="B1" s="10"/>
      <c r="C1" s="238" t="s">
        <v>28</v>
      </c>
      <c r="D1" s="239"/>
      <c r="E1" s="239"/>
      <c r="F1" s="239"/>
      <c r="G1" s="239"/>
      <c r="H1" s="239"/>
      <c r="I1" s="239"/>
      <c r="J1" s="239"/>
      <c r="K1" s="239"/>
      <c r="L1" s="5"/>
      <c r="AF1" s="21"/>
      <c r="AG1" s="21"/>
      <c r="AH1" s="21"/>
      <c r="AI1" s="21"/>
      <c r="AJ1" s="21"/>
      <c r="AK1" s="51"/>
    </row>
    <row r="2" spans="1:37" ht="15.75">
      <c r="A2" s="236" t="s">
        <v>34</v>
      </c>
      <c r="B2" s="237"/>
      <c r="C2" s="240" t="s">
        <v>67</v>
      </c>
      <c r="D2" s="266"/>
      <c r="E2" s="266"/>
      <c r="F2" s="266"/>
      <c r="G2" s="266"/>
      <c r="H2" s="266"/>
      <c r="I2" s="266"/>
      <c r="J2" s="266"/>
      <c r="K2" s="266"/>
      <c r="L2" s="266"/>
      <c r="M2" s="266"/>
      <c r="AF2" s="21"/>
      <c r="AG2" s="21"/>
      <c r="AH2" s="21"/>
      <c r="AI2" s="21"/>
      <c r="AJ2" s="21"/>
      <c r="AK2" s="51"/>
    </row>
    <row r="3" spans="1:37" ht="9" customHeight="1">
      <c r="A3" s="10"/>
      <c r="B3" s="10"/>
      <c r="C3" s="242" t="s">
        <v>30</v>
      </c>
      <c r="D3" s="209"/>
      <c r="E3" s="209"/>
      <c r="F3" s="209"/>
      <c r="G3" s="209"/>
      <c r="H3" s="209"/>
      <c r="I3" s="209"/>
      <c r="J3" s="209"/>
      <c r="K3" s="209" t="s">
        <v>29</v>
      </c>
      <c r="L3" s="209"/>
      <c r="M3" s="209"/>
      <c r="AF3" s="21"/>
      <c r="AG3" s="21"/>
      <c r="AH3" s="21"/>
      <c r="AI3" s="21"/>
      <c r="AJ3" s="21"/>
      <c r="AK3" s="51"/>
    </row>
    <row r="4" spans="1:37">
      <c r="A4" s="10"/>
      <c r="B4" s="10"/>
      <c r="N4" s="239" t="s">
        <v>61</v>
      </c>
      <c r="O4" s="243"/>
      <c r="P4" s="243"/>
      <c r="Q4" s="243"/>
      <c r="AF4" s="21"/>
      <c r="AG4" s="21"/>
      <c r="AH4" s="21"/>
      <c r="AI4" s="21"/>
      <c r="AJ4" s="21"/>
      <c r="AK4" s="51"/>
    </row>
    <row r="5" spans="1:37" ht="12.75" customHeight="1">
      <c r="A5" s="248" t="s">
        <v>68</v>
      </c>
      <c r="B5" s="248"/>
      <c r="C5" s="248"/>
      <c r="D5" s="248"/>
      <c r="E5" s="132"/>
      <c r="F5" s="132"/>
      <c r="G5" s="16"/>
      <c r="H5" s="16"/>
      <c r="L5" s="244" t="s">
        <v>35</v>
      </c>
      <c r="M5" s="244"/>
      <c r="N5" s="244"/>
      <c r="O5" s="244"/>
      <c r="P5" s="244"/>
      <c r="Q5" s="244"/>
      <c r="R5" s="244"/>
      <c r="AF5" s="21"/>
      <c r="AG5" s="21"/>
      <c r="AH5" s="21"/>
      <c r="AI5" s="21"/>
      <c r="AJ5" s="21"/>
      <c r="AK5" s="51"/>
    </row>
    <row r="6" spans="1:37">
      <c r="B6" s="4"/>
      <c r="C6" s="245" t="s">
        <v>189</v>
      </c>
      <c r="D6" s="246"/>
      <c r="E6" s="246"/>
      <c r="F6" s="246"/>
      <c r="G6" s="246"/>
      <c r="H6" s="246"/>
      <c r="I6" s="246"/>
      <c r="J6" s="247"/>
      <c r="K6" s="247"/>
      <c r="L6" s="247"/>
      <c r="S6" s="244"/>
      <c r="T6" s="244"/>
      <c r="U6" s="244"/>
      <c r="V6" s="244"/>
      <c r="W6" s="244"/>
      <c r="X6" s="244"/>
      <c r="Y6" s="244"/>
      <c r="Z6" s="244"/>
      <c r="AF6" s="21"/>
      <c r="AG6" s="21"/>
      <c r="AH6" s="21"/>
      <c r="AI6" s="21"/>
      <c r="AJ6" s="21"/>
      <c r="AK6" s="51"/>
    </row>
    <row r="7" spans="1:37" ht="12.75" customHeight="1">
      <c r="B7" s="10"/>
      <c r="C7" s="20"/>
      <c r="D7" s="21"/>
      <c r="E7" s="131"/>
      <c r="F7" s="131"/>
      <c r="G7" s="21"/>
      <c r="H7" s="13"/>
      <c r="I7" s="22"/>
      <c r="J7" s="13"/>
      <c r="K7" s="13"/>
      <c r="L7" s="13"/>
      <c r="M7" s="13"/>
      <c r="N7" s="13"/>
      <c r="O7" s="13"/>
      <c r="Q7" s="13"/>
      <c r="R7" s="234" t="s">
        <v>33</v>
      </c>
      <c r="S7" s="261"/>
      <c r="T7" s="261"/>
      <c r="U7" s="261"/>
      <c r="V7" s="261"/>
      <c r="W7" s="261"/>
      <c r="X7" s="261"/>
      <c r="Y7" s="261"/>
      <c r="Z7" s="261"/>
      <c r="AA7" s="196"/>
      <c r="AF7" s="21"/>
      <c r="AG7" s="21"/>
      <c r="AH7" s="21"/>
      <c r="AI7" s="21"/>
      <c r="AJ7" s="21"/>
      <c r="AK7" s="51"/>
    </row>
    <row r="8" spans="1:37" ht="13.5" customHeight="1">
      <c r="B8" s="10"/>
      <c r="C8" s="228" t="s">
        <v>36</v>
      </c>
      <c r="D8" s="229"/>
      <c r="E8" s="229"/>
      <c r="F8" s="229"/>
      <c r="G8" s="190"/>
      <c r="H8" s="223" t="s">
        <v>37</v>
      </c>
      <c r="I8" s="224"/>
      <c r="J8" s="225"/>
      <c r="K8" s="13"/>
      <c r="L8" s="13"/>
      <c r="M8" s="13"/>
      <c r="N8" s="13"/>
      <c r="O8" s="13"/>
      <c r="Q8" s="13"/>
      <c r="R8" s="204" t="s">
        <v>38</v>
      </c>
      <c r="S8" s="211"/>
      <c r="T8" s="211"/>
      <c r="U8" s="211"/>
      <c r="V8" s="211"/>
      <c r="W8" s="211"/>
      <c r="X8" s="211"/>
      <c r="Y8" s="211"/>
      <c r="Z8" s="211"/>
      <c r="AA8" s="196"/>
      <c r="AF8" s="21"/>
      <c r="AG8" s="21"/>
      <c r="AH8" s="21"/>
      <c r="AI8" s="21"/>
      <c r="AJ8" s="21"/>
      <c r="AK8" s="51"/>
    </row>
    <row r="9" spans="1:37" ht="12.75" customHeight="1">
      <c r="B9" s="10"/>
      <c r="C9" s="230">
        <v>35</v>
      </c>
      <c r="D9" s="231"/>
      <c r="E9" s="231"/>
      <c r="F9" s="231"/>
      <c r="G9" s="232"/>
      <c r="H9" s="226">
        <v>35</v>
      </c>
      <c r="I9" s="227"/>
      <c r="J9" s="227"/>
      <c r="K9" s="15"/>
      <c r="L9" s="15"/>
      <c r="M9" s="15"/>
      <c r="N9" s="14"/>
      <c r="O9" s="14"/>
      <c r="Q9" s="14"/>
      <c r="AF9" s="21"/>
      <c r="AG9" s="21"/>
      <c r="AH9" s="21"/>
      <c r="AI9" s="21"/>
      <c r="AJ9" s="21"/>
      <c r="AK9" s="51"/>
    </row>
    <row r="10" spans="1:37" ht="12.75" customHeight="1">
      <c r="B10" s="194"/>
      <c r="C10" s="211"/>
      <c r="D10" s="211"/>
      <c r="E10" s="211"/>
      <c r="F10" s="211"/>
      <c r="G10" s="211"/>
      <c r="H10" s="211"/>
      <c r="I10" s="211"/>
      <c r="J10" s="211"/>
      <c r="K10" s="211"/>
      <c r="L10" s="211"/>
      <c r="M10" s="15"/>
      <c r="N10" s="14"/>
      <c r="O10" s="14"/>
      <c r="Q10" s="14"/>
      <c r="AF10" s="21"/>
      <c r="AG10" s="21"/>
      <c r="AH10" s="21"/>
      <c r="AI10" s="21"/>
      <c r="AJ10" s="21"/>
      <c r="AK10" s="51"/>
    </row>
    <row r="11" spans="1:37" ht="15.75" customHeight="1">
      <c r="C11" s="267" t="s">
        <v>6</v>
      </c>
      <c r="D11" s="227"/>
      <c r="E11" s="227"/>
      <c r="F11" s="227"/>
      <c r="G11" s="227"/>
      <c r="H11" s="227"/>
      <c r="I11" s="267" t="s">
        <v>7</v>
      </c>
      <c r="J11" s="227"/>
      <c r="K11" s="165" t="s">
        <v>17</v>
      </c>
      <c r="L11" s="168"/>
      <c r="M11" s="168"/>
      <c r="N11" s="168"/>
      <c r="O11" s="168"/>
      <c r="P11" s="168"/>
      <c r="Q11" s="227"/>
      <c r="R11" s="227"/>
      <c r="S11" s="227"/>
      <c r="T11" s="227"/>
      <c r="U11" s="227"/>
      <c r="V11" s="227"/>
      <c r="W11" s="227"/>
      <c r="X11" s="227"/>
      <c r="Y11" s="201" t="s">
        <v>18</v>
      </c>
      <c r="Z11" s="268"/>
      <c r="AA11" s="268"/>
      <c r="AB11" s="268"/>
      <c r="AC11" s="189"/>
      <c r="AD11" s="190"/>
      <c r="AE11" s="1"/>
      <c r="AF11" s="50"/>
      <c r="AG11" s="21"/>
      <c r="AH11" s="21"/>
      <c r="AI11" s="21"/>
      <c r="AJ11" s="21"/>
      <c r="AK11" s="51"/>
    </row>
    <row r="12" spans="1:37" ht="66" customHeight="1">
      <c r="A12" s="214" t="s">
        <v>0</v>
      </c>
      <c r="B12" s="249" t="s">
        <v>23</v>
      </c>
      <c r="C12" s="233" t="s">
        <v>178</v>
      </c>
      <c r="D12" s="200"/>
      <c r="E12" s="198" t="s">
        <v>107</v>
      </c>
      <c r="F12" s="199"/>
      <c r="G12" s="198" t="s">
        <v>179</v>
      </c>
      <c r="H12" s="199"/>
      <c r="I12" s="198" t="s">
        <v>180</v>
      </c>
      <c r="J12" s="199"/>
      <c r="K12" s="198" t="s">
        <v>138</v>
      </c>
      <c r="L12" s="199"/>
      <c r="M12" s="198" t="s">
        <v>181</v>
      </c>
      <c r="N12" s="199"/>
      <c r="O12" s="198" t="s">
        <v>182</v>
      </c>
      <c r="P12" s="199"/>
      <c r="Q12" s="198" t="s">
        <v>183</v>
      </c>
      <c r="R12" s="199"/>
      <c r="S12" s="198" t="s">
        <v>143</v>
      </c>
      <c r="T12" s="199"/>
      <c r="U12" s="198" t="s">
        <v>66</v>
      </c>
      <c r="V12" s="199"/>
      <c r="W12" s="264" t="s">
        <v>184</v>
      </c>
      <c r="X12" s="264"/>
      <c r="Y12" s="198" t="s">
        <v>109</v>
      </c>
      <c r="Z12" s="200"/>
      <c r="AA12" s="198" t="s">
        <v>144</v>
      </c>
      <c r="AB12" s="217"/>
      <c r="AC12" s="198" t="s">
        <v>25</v>
      </c>
      <c r="AD12" s="199"/>
      <c r="AE12" s="40" t="s">
        <v>22</v>
      </c>
      <c r="AF12" s="214" t="s">
        <v>0</v>
      </c>
      <c r="AG12" s="249" t="s">
        <v>23</v>
      </c>
      <c r="AH12" s="21"/>
      <c r="AI12" s="21"/>
      <c r="AJ12" s="21"/>
      <c r="AK12" s="51"/>
    </row>
    <row r="13" spans="1:37" ht="32.25" customHeight="1">
      <c r="A13" s="258"/>
      <c r="B13" s="250"/>
      <c r="C13" s="219" t="s">
        <v>4</v>
      </c>
      <c r="D13" s="41" t="s">
        <v>24</v>
      </c>
      <c r="E13" s="265" t="s">
        <v>4</v>
      </c>
      <c r="F13" s="41" t="s">
        <v>24</v>
      </c>
      <c r="G13" s="221" t="s">
        <v>4</v>
      </c>
      <c r="H13" s="56" t="s">
        <v>24</v>
      </c>
      <c r="I13" s="212" t="s">
        <v>4</v>
      </c>
      <c r="J13" s="56" t="s">
        <v>24</v>
      </c>
      <c r="K13" s="212" t="s">
        <v>4</v>
      </c>
      <c r="L13" s="56" t="s">
        <v>24</v>
      </c>
      <c r="M13" s="212" t="s">
        <v>4</v>
      </c>
      <c r="N13" s="56" t="s">
        <v>24</v>
      </c>
      <c r="O13" s="212" t="s">
        <v>4</v>
      </c>
      <c r="P13" s="56" t="s">
        <v>24</v>
      </c>
      <c r="Q13" s="212" t="s">
        <v>4</v>
      </c>
      <c r="R13" s="56" t="s">
        <v>24</v>
      </c>
      <c r="S13" s="212" t="s">
        <v>4</v>
      </c>
      <c r="T13" s="56" t="s">
        <v>24</v>
      </c>
      <c r="U13" s="113" t="s">
        <v>4</v>
      </c>
      <c r="V13" s="56" t="s">
        <v>24</v>
      </c>
      <c r="W13" s="212" t="s">
        <v>4</v>
      </c>
      <c r="X13" s="56" t="s">
        <v>24</v>
      </c>
      <c r="Y13" s="212" t="s">
        <v>4</v>
      </c>
      <c r="Z13" s="56" t="s">
        <v>24</v>
      </c>
      <c r="AA13" s="212" t="s">
        <v>4</v>
      </c>
      <c r="AB13" s="56" t="s">
        <v>24</v>
      </c>
      <c r="AC13" s="212" t="s">
        <v>4</v>
      </c>
      <c r="AD13" s="56" t="s">
        <v>24</v>
      </c>
      <c r="AE13" s="40" t="s">
        <v>26</v>
      </c>
      <c r="AF13" s="258"/>
      <c r="AG13" s="250"/>
      <c r="AH13" s="21"/>
      <c r="AI13" s="21"/>
      <c r="AJ13" s="21"/>
      <c r="AK13" s="51"/>
    </row>
    <row r="14" spans="1:37" s="2" customFormat="1" ht="14.25" customHeight="1">
      <c r="A14" s="259"/>
      <c r="B14" s="250"/>
      <c r="C14" s="220"/>
      <c r="D14" s="57">
        <v>35</v>
      </c>
      <c r="E14" s="192"/>
      <c r="F14" s="133">
        <f>D14</f>
        <v>35</v>
      </c>
      <c r="G14" s="222"/>
      <c r="H14" s="75">
        <f>D14</f>
        <v>35</v>
      </c>
      <c r="I14" s="213"/>
      <c r="J14" s="75">
        <f>D14</f>
        <v>35</v>
      </c>
      <c r="K14" s="213"/>
      <c r="L14" s="75">
        <f>D14</f>
        <v>35</v>
      </c>
      <c r="M14" s="213"/>
      <c r="N14" s="75">
        <f>D14</f>
        <v>35</v>
      </c>
      <c r="O14" s="213"/>
      <c r="P14" s="75">
        <f>D14</f>
        <v>35</v>
      </c>
      <c r="Q14" s="213"/>
      <c r="R14" s="75">
        <f>D14</f>
        <v>35</v>
      </c>
      <c r="S14" s="213"/>
      <c r="T14" s="75">
        <f>D14</f>
        <v>35</v>
      </c>
      <c r="U14" s="109"/>
      <c r="V14" s="109">
        <f>D14</f>
        <v>35</v>
      </c>
      <c r="W14" s="213"/>
      <c r="X14" s="75">
        <f>H14</f>
        <v>35</v>
      </c>
      <c r="Y14" s="213"/>
      <c r="Z14" s="75">
        <f>D14</f>
        <v>35</v>
      </c>
      <c r="AA14" s="213"/>
      <c r="AB14" s="75">
        <f>D14</f>
        <v>35</v>
      </c>
      <c r="AC14" s="213"/>
      <c r="AD14" s="75">
        <f>D14</f>
        <v>35</v>
      </c>
      <c r="AE14" s="42"/>
      <c r="AF14" s="259"/>
      <c r="AG14" s="250"/>
      <c r="AH14" s="53"/>
      <c r="AI14" s="53"/>
      <c r="AJ14" s="53"/>
      <c r="AK14" s="52"/>
    </row>
    <row r="15" spans="1:37">
      <c r="A15" s="91">
        <v>1</v>
      </c>
      <c r="B15" s="108" t="s">
        <v>21</v>
      </c>
      <c r="C15" s="169"/>
      <c r="D15" s="170"/>
      <c r="E15" s="170"/>
      <c r="F15" s="170"/>
      <c r="G15" s="169"/>
      <c r="H15" s="170"/>
      <c r="I15" s="179"/>
      <c r="J15" s="81">
        <f>I15*J14</f>
        <v>0</v>
      </c>
      <c r="K15" s="169"/>
      <c r="L15" s="171"/>
      <c r="M15" s="169"/>
      <c r="N15" s="171"/>
      <c r="O15" s="169"/>
      <c r="P15" s="171"/>
      <c r="Q15" s="169"/>
      <c r="R15" s="171"/>
      <c r="S15" s="171"/>
      <c r="T15" s="171"/>
      <c r="U15" s="171"/>
      <c r="V15" s="171"/>
      <c r="W15" s="171"/>
      <c r="X15" s="170"/>
      <c r="Y15" s="169"/>
      <c r="Z15" s="171"/>
      <c r="AA15" s="169"/>
      <c r="AB15" s="171"/>
      <c r="AC15" s="182"/>
      <c r="AD15" s="171"/>
      <c r="AE15" s="74">
        <f>D15+F15+H15+J15+L15+N15+P15+R15+T15+V15+X15+Z15+AB15+AD15</f>
        <v>0</v>
      </c>
      <c r="AF15" s="91">
        <v>1</v>
      </c>
      <c r="AG15" s="108" t="s">
        <v>21</v>
      </c>
      <c r="AH15" s="21"/>
      <c r="AI15" s="21"/>
      <c r="AJ15" s="21"/>
      <c r="AK15" s="51"/>
    </row>
    <row r="16" spans="1:37">
      <c r="A16" s="91">
        <v>2</v>
      </c>
      <c r="B16" s="92" t="s">
        <v>1</v>
      </c>
      <c r="C16" s="169"/>
      <c r="D16" s="170"/>
      <c r="E16" s="181"/>
      <c r="F16" s="81">
        <f>E16*F14</f>
        <v>0</v>
      </c>
      <c r="G16" s="169"/>
      <c r="H16" s="170"/>
      <c r="I16" s="169"/>
      <c r="J16" s="171"/>
      <c r="K16" s="169"/>
      <c r="L16" s="171"/>
      <c r="M16" s="169"/>
      <c r="N16" s="171"/>
      <c r="O16" s="169"/>
      <c r="P16" s="170"/>
      <c r="Q16" s="169"/>
      <c r="R16" s="171"/>
      <c r="S16" s="179"/>
      <c r="T16" s="81">
        <f>S16*T14</f>
        <v>0</v>
      </c>
      <c r="U16" s="171"/>
      <c r="V16" s="171"/>
      <c r="W16" s="174"/>
      <c r="X16" s="170"/>
      <c r="Y16" s="169"/>
      <c r="Z16" s="171"/>
      <c r="AA16" s="169"/>
      <c r="AB16" s="171"/>
      <c r="AC16" s="182"/>
      <c r="AD16" s="171"/>
      <c r="AE16" s="74">
        <f t="shared" ref="AE16:AE45" si="0">D16+F16+H16+J16+L16+N16+P16+R16+T16+V16+X16+Z16+AB16+AD16</f>
        <v>0</v>
      </c>
      <c r="AF16" s="91">
        <v>2</v>
      </c>
      <c r="AG16" s="92" t="s">
        <v>1</v>
      </c>
      <c r="AH16" s="21"/>
      <c r="AI16" s="21"/>
      <c r="AJ16" s="21"/>
      <c r="AK16" s="51"/>
    </row>
    <row r="17" spans="1:37">
      <c r="A17" s="91">
        <v>3</v>
      </c>
      <c r="B17" s="92" t="s">
        <v>2</v>
      </c>
      <c r="C17" s="169"/>
      <c r="D17" s="81">
        <f>C17*D14</f>
        <v>0</v>
      </c>
      <c r="E17" s="170"/>
      <c r="F17" s="170"/>
      <c r="G17" s="54"/>
      <c r="H17" s="81"/>
      <c r="I17" s="169"/>
      <c r="J17" s="170"/>
      <c r="K17" s="169"/>
      <c r="L17" s="171"/>
      <c r="M17" s="169"/>
      <c r="N17" s="171"/>
      <c r="O17" s="169"/>
      <c r="P17" s="171"/>
      <c r="Q17" s="169"/>
      <c r="R17" s="171"/>
      <c r="S17" s="171"/>
      <c r="T17" s="170"/>
      <c r="U17" s="171"/>
      <c r="V17" s="171"/>
      <c r="W17" s="173"/>
      <c r="X17" s="170"/>
      <c r="Y17" s="169"/>
      <c r="Z17" s="171"/>
      <c r="AA17" s="169"/>
      <c r="AB17" s="170"/>
      <c r="AC17" s="182"/>
      <c r="AD17" s="171"/>
      <c r="AE17" s="74">
        <f t="shared" si="0"/>
        <v>0</v>
      </c>
      <c r="AF17" s="91">
        <v>3</v>
      </c>
      <c r="AG17" s="92" t="s">
        <v>2</v>
      </c>
      <c r="AH17" s="21"/>
      <c r="AI17" s="21"/>
      <c r="AJ17" s="21"/>
      <c r="AK17" s="51"/>
    </row>
    <row r="18" spans="1:37">
      <c r="A18" s="91">
        <v>4</v>
      </c>
      <c r="B18" s="92" t="s">
        <v>3</v>
      </c>
      <c r="C18" s="169"/>
      <c r="D18" s="81">
        <f>C18*D14</f>
        <v>0</v>
      </c>
      <c r="E18" s="170"/>
      <c r="F18" s="170"/>
      <c r="G18" s="54"/>
      <c r="H18" s="81">
        <f>G18*H14</f>
        <v>0</v>
      </c>
      <c r="I18" s="169"/>
      <c r="J18" s="170"/>
      <c r="K18" s="169"/>
      <c r="L18" s="171"/>
      <c r="M18" s="169"/>
      <c r="N18" s="171"/>
      <c r="O18" s="169"/>
      <c r="P18" s="81">
        <f>O18*P14</f>
        <v>0</v>
      </c>
      <c r="Q18" s="54"/>
      <c r="R18" s="81">
        <f>Q18*R14</f>
        <v>0</v>
      </c>
      <c r="S18" s="173"/>
      <c r="T18" s="170"/>
      <c r="U18" s="174"/>
      <c r="V18" s="170"/>
      <c r="W18" s="173"/>
      <c r="X18" s="170"/>
      <c r="Y18" s="169"/>
      <c r="Z18" s="171"/>
      <c r="AA18" s="169"/>
      <c r="AB18" s="171"/>
      <c r="AC18" s="182"/>
      <c r="AD18" s="171"/>
      <c r="AE18" s="74">
        <f t="shared" si="0"/>
        <v>0</v>
      </c>
      <c r="AF18" s="91">
        <v>4</v>
      </c>
      <c r="AG18" s="92" t="s">
        <v>3</v>
      </c>
      <c r="AH18" s="21"/>
      <c r="AI18" s="21"/>
      <c r="AJ18" s="21"/>
      <c r="AK18" s="51"/>
    </row>
    <row r="19" spans="1:37">
      <c r="A19" s="91">
        <v>5</v>
      </c>
      <c r="B19" s="92" t="s">
        <v>150</v>
      </c>
      <c r="C19" s="169"/>
      <c r="D19" s="170"/>
      <c r="E19" s="171"/>
      <c r="F19" s="171"/>
      <c r="G19" s="169"/>
      <c r="H19" s="170"/>
      <c r="I19" s="169"/>
      <c r="J19" s="171"/>
      <c r="K19" s="169"/>
      <c r="L19" s="171"/>
      <c r="M19" s="169"/>
      <c r="N19" s="171"/>
      <c r="O19" s="169"/>
      <c r="P19" s="171"/>
      <c r="Q19" s="169"/>
      <c r="R19" s="171"/>
      <c r="S19" s="171"/>
      <c r="T19" s="171"/>
      <c r="U19" s="171"/>
      <c r="V19" s="171"/>
      <c r="W19" s="171"/>
      <c r="X19" s="171"/>
      <c r="Y19" s="169"/>
      <c r="Z19" s="171"/>
      <c r="AA19" s="169"/>
      <c r="AB19" s="171"/>
      <c r="AC19" s="182"/>
      <c r="AD19" s="171"/>
      <c r="AE19" s="74">
        <f t="shared" si="0"/>
        <v>0</v>
      </c>
      <c r="AF19" s="91">
        <v>5</v>
      </c>
      <c r="AG19" s="92" t="s">
        <v>150</v>
      </c>
      <c r="AH19" s="21"/>
      <c r="AI19" s="21"/>
      <c r="AJ19" s="21"/>
      <c r="AK19" s="51"/>
    </row>
    <row r="20" spans="1:37">
      <c r="A20" s="91">
        <v>6</v>
      </c>
      <c r="B20" s="92" t="s">
        <v>5</v>
      </c>
      <c r="C20" s="169"/>
      <c r="D20" s="179"/>
      <c r="E20" s="171"/>
      <c r="F20" s="171"/>
      <c r="G20" s="54"/>
      <c r="H20" s="81">
        <f>G20*H14</f>
        <v>0</v>
      </c>
      <c r="I20" s="169"/>
      <c r="J20" s="170"/>
      <c r="K20" s="169"/>
      <c r="L20" s="171"/>
      <c r="M20" s="169"/>
      <c r="N20" s="171"/>
      <c r="O20" s="169"/>
      <c r="P20" s="171"/>
      <c r="Q20" s="169"/>
      <c r="R20" s="171"/>
      <c r="S20" s="171"/>
      <c r="T20" s="171"/>
      <c r="U20" s="171"/>
      <c r="V20" s="171"/>
      <c r="W20" s="171"/>
      <c r="X20" s="171"/>
      <c r="Y20" s="169"/>
      <c r="Z20" s="171"/>
      <c r="AA20" s="169"/>
      <c r="AB20" s="171"/>
      <c r="AC20" s="182"/>
      <c r="AD20" s="171"/>
      <c r="AE20" s="74">
        <f t="shared" si="0"/>
        <v>0</v>
      </c>
      <c r="AF20" s="91">
        <v>6</v>
      </c>
      <c r="AG20" s="92" t="s">
        <v>5</v>
      </c>
      <c r="AH20" s="21"/>
      <c r="AI20" s="21"/>
      <c r="AJ20" s="21"/>
      <c r="AK20" s="51"/>
    </row>
    <row r="21" spans="1:37">
      <c r="A21" s="91">
        <v>7</v>
      </c>
      <c r="B21" s="92" t="s">
        <v>20</v>
      </c>
      <c r="C21" s="169"/>
      <c r="D21" s="81">
        <f>C21*D14</f>
        <v>0</v>
      </c>
      <c r="E21" s="171"/>
      <c r="F21" s="171"/>
      <c r="G21" s="169"/>
      <c r="H21" s="171"/>
      <c r="I21" s="169"/>
      <c r="J21" s="170"/>
      <c r="K21" s="169"/>
      <c r="L21" s="81">
        <f>K21*L14</f>
        <v>0</v>
      </c>
      <c r="M21" s="169"/>
      <c r="N21" s="171"/>
      <c r="O21" s="169"/>
      <c r="P21" s="171"/>
      <c r="Q21" s="169"/>
      <c r="R21" s="171"/>
      <c r="S21" s="171"/>
      <c r="T21" s="171"/>
      <c r="U21" s="171"/>
      <c r="V21" s="171"/>
      <c r="W21" s="171"/>
      <c r="X21" s="171"/>
      <c r="Y21" s="169"/>
      <c r="Z21" s="171"/>
      <c r="AA21" s="169"/>
      <c r="AB21" s="171"/>
      <c r="AC21" s="182"/>
      <c r="AD21" s="171"/>
      <c r="AE21" s="74">
        <f t="shared" si="0"/>
        <v>0</v>
      </c>
      <c r="AF21" s="91">
        <v>7</v>
      </c>
      <c r="AG21" s="92" t="s">
        <v>20</v>
      </c>
      <c r="AH21" s="21"/>
      <c r="AI21" s="21"/>
      <c r="AJ21" s="21"/>
      <c r="AK21" s="51"/>
    </row>
    <row r="22" spans="1:37">
      <c r="A22" s="91">
        <v>8</v>
      </c>
      <c r="B22" s="93" t="s">
        <v>149</v>
      </c>
      <c r="C22" s="169"/>
      <c r="D22" s="170"/>
      <c r="E22" s="170"/>
      <c r="F22" s="170"/>
      <c r="G22" s="169"/>
      <c r="H22" s="171"/>
      <c r="I22" s="169"/>
      <c r="J22" s="170"/>
      <c r="K22" s="169"/>
      <c r="L22" s="170"/>
      <c r="M22" s="169"/>
      <c r="N22" s="171"/>
      <c r="O22" s="169"/>
      <c r="P22" s="81">
        <f>O22*P14</f>
        <v>0</v>
      </c>
      <c r="Q22" s="169"/>
      <c r="R22" s="171"/>
      <c r="S22" s="171"/>
      <c r="T22" s="170"/>
      <c r="U22" s="170"/>
      <c r="V22" s="170"/>
      <c r="W22" s="171"/>
      <c r="X22" s="171"/>
      <c r="Y22" s="169"/>
      <c r="Z22" s="171"/>
      <c r="AA22" s="169"/>
      <c r="AB22" s="171"/>
      <c r="AC22" s="182"/>
      <c r="AD22" s="171"/>
      <c r="AE22" s="74">
        <f t="shared" si="0"/>
        <v>0</v>
      </c>
      <c r="AF22" s="91">
        <v>8</v>
      </c>
      <c r="AG22" s="93" t="s">
        <v>149</v>
      </c>
      <c r="AH22" s="21"/>
      <c r="AI22" s="21"/>
      <c r="AJ22" s="21"/>
      <c r="AK22" s="51"/>
    </row>
    <row r="23" spans="1:37">
      <c r="A23" s="91">
        <v>9</v>
      </c>
      <c r="B23" s="92" t="s">
        <v>8</v>
      </c>
      <c r="C23" s="169"/>
      <c r="D23" s="171"/>
      <c r="E23" s="171"/>
      <c r="F23" s="171"/>
      <c r="G23" s="169"/>
      <c r="H23" s="171"/>
      <c r="I23" s="169"/>
      <c r="J23" s="171"/>
      <c r="K23" s="169"/>
      <c r="L23" s="171"/>
      <c r="M23" s="169"/>
      <c r="N23" s="81">
        <f>M23*N14</f>
        <v>0</v>
      </c>
      <c r="O23" s="169"/>
      <c r="P23" s="170"/>
      <c r="Q23" s="169"/>
      <c r="R23" s="170"/>
      <c r="S23" s="172"/>
      <c r="T23" s="170"/>
      <c r="U23" s="170"/>
      <c r="V23" s="170"/>
      <c r="W23" s="170"/>
      <c r="X23" s="170"/>
      <c r="Y23" s="169"/>
      <c r="Z23" s="171"/>
      <c r="AA23" s="169"/>
      <c r="AB23" s="171"/>
      <c r="AC23" s="182"/>
      <c r="AD23" s="171"/>
      <c r="AE23" s="74">
        <f t="shared" si="0"/>
        <v>0</v>
      </c>
      <c r="AF23" s="91">
        <v>9</v>
      </c>
      <c r="AG23" s="92" t="s">
        <v>8</v>
      </c>
      <c r="AH23" s="21"/>
      <c r="AI23" s="21"/>
      <c r="AJ23" s="21"/>
      <c r="AK23" s="51"/>
    </row>
    <row r="24" spans="1:37">
      <c r="A24" s="91">
        <v>10</v>
      </c>
      <c r="B24" s="92" t="s">
        <v>126</v>
      </c>
      <c r="C24" s="169"/>
      <c r="D24" s="170"/>
      <c r="E24" s="171"/>
      <c r="F24" s="171"/>
      <c r="G24" s="169"/>
      <c r="H24" s="171"/>
      <c r="I24" s="169"/>
      <c r="J24" s="171"/>
      <c r="K24" s="169"/>
      <c r="L24" s="171"/>
      <c r="M24" s="169"/>
      <c r="N24" s="81">
        <f>M24*N14</f>
        <v>0</v>
      </c>
      <c r="O24" s="169"/>
      <c r="P24" s="179"/>
      <c r="Q24" s="169"/>
      <c r="R24" s="171"/>
      <c r="S24" s="171"/>
      <c r="T24" s="171"/>
      <c r="U24" s="171"/>
      <c r="V24" s="171"/>
      <c r="W24" s="171"/>
      <c r="X24" s="171"/>
      <c r="Y24" s="169"/>
      <c r="Z24" s="171"/>
      <c r="AA24" s="169"/>
      <c r="AB24" s="171"/>
      <c r="AC24" s="182"/>
      <c r="AD24" s="171"/>
      <c r="AE24" s="74">
        <f t="shared" si="0"/>
        <v>0</v>
      </c>
      <c r="AF24" s="91">
        <v>10</v>
      </c>
      <c r="AG24" s="92" t="s">
        <v>126</v>
      </c>
      <c r="AH24" s="21"/>
      <c r="AI24" s="21"/>
      <c r="AJ24" s="21"/>
      <c r="AK24" s="51"/>
    </row>
    <row r="25" spans="1:37">
      <c r="A25" s="91">
        <v>11</v>
      </c>
      <c r="B25" s="92" t="s">
        <v>9</v>
      </c>
      <c r="C25" s="169"/>
      <c r="D25" s="171"/>
      <c r="E25" s="171"/>
      <c r="F25" s="171"/>
      <c r="G25" s="169"/>
      <c r="H25" s="171"/>
      <c r="I25" s="169"/>
      <c r="J25" s="171"/>
      <c r="K25" s="169"/>
      <c r="L25" s="179">
        <f>K25*L14</f>
        <v>0</v>
      </c>
      <c r="M25" s="169"/>
      <c r="N25" s="81">
        <f>M25*N14</f>
        <v>0</v>
      </c>
      <c r="O25" s="169"/>
      <c r="P25" s="81">
        <f>O25*P14</f>
        <v>0</v>
      </c>
      <c r="Q25" s="169"/>
      <c r="R25" s="170"/>
      <c r="S25" s="171"/>
      <c r="T25" s="171"/>
      <c r="U25" s="171"/>
      <c r="V25" s="171"/>
      <c r="W25" s="171"/>
      <c r="X25" s="171"/>
      <c r="Y25" s="169"/>
      <c r="Z25" s="171"/>
      <c r="AA25" s="169"/>
      <c r="AB25" s="171"/>
      <c r="AC25" s="182"/>
      <c r="AD25" s="171"/>
      <c r="AE25" s="74">
        <f t="shared" si="0"/>
        <v>0</v>
      </c>
      <c r="AF25" s="91">
        <v>11</v>
      </c>
      <c r="AG25" s="92" t="s">
        <v>9</v>
      </c>
      <c r="AH25" s="21"/>
      <c r="AI25" s="21"/>
      <c r="AJ25" s="21"/>
      <c r="AK25" s="51"/>
    </row>
    <row r="26" spans="1:37">
      <c r="A26" s="91">
        <v>12</v>
      </c>
      <c r="B26" s="92" t="s">
        <v>112</v>
      </c>
      <c r="C26" s="169"/>
      <c r="D26" s="171"/>
      <c r="E26" s="171"/>
      <c r="F26" s="171"/>
      <c r="G26" s="169"/>
      <c r="H26" s="171"/>
      <c r="I26" s="169"/>
      <c r="J26" s="171"/>
      <c r="K26" s="169"/>
      <c r="L26" s="171"/>
      <c r="M26" s="169"/>
      <c r="N26" s="171"/>
      <c r="O26" s="169"/>
      <c r="P26" s="170"/>
      <c r="Q26" s="169"/>
      <c r="R26" s="170"/>
      <c r="S26" s="170"/>
      <c r="T26" s="170"/>
      <c r="U26" s="170"/>
      <c r="V26" s="170"/>
      <c r="W26" s="170"/>
      <c r="X26" s="170"/>
      <c r="Y26" s="169"/>
      <c r="Z26" s="171"/>
      <c r="AA26" s="169"/>
      <c r="AB26" s="171"/>
      <c r="AC26" s="182"/>
      <c r="AD26" s="171"/>
      <c r="AE26" s="74">
        <f t="shared" si="0"/>
        <v>0</v>
      </c>
      <c r="AF26" s="91">
        <v>12</v>
      </c>
      <c r="AG26" s="92" t="s">
        <v>112</v>
      </c>
      <c r="AH26" s="21"/>
      <c r="AI26" s="21"/>
      <c r="AJ26" s="21"/>
      <c r="AK26" s="51"/>
    </row>
    <row r="27" spans="1:37">
      <c r="A27" s="91">
        <v>13</v>
      </c>
      <c r="B27" s="92" t="s">
        <v>10</v>
      </c>
      <c r="C27" s="169"/>
      <c r="D27" s="171"/>
      <c r="E27" s="171"/>
      <c r="F27" s="171"/>
      <c r="G27" s="169"/>
      <c r="H27" s="171"/>
      <c r="I27" s="169"/>
      <c r="J27" s="171"/>
      <c r="K27" s="169"/>
      <c r="L27" s="81">
        <f>K27*L14</f>
        <v>0</v>
      </c>
      <c r="M27" s="169"/>
      <c r="N27" s="81">
        <f>M27*N14</f>
        <v>0</v>
      </c>
      <c r="O27" s="169"/>
      <c r="P27" s="170"/>
      <c r="Q27" s="54"/>
      <c r="R27" s="81">
        <f>Q27*R14</f>
        <v>0</v>
      </c>
      <c r="S27" s="173"/>
      <c r="T27" s="170"/>
      <c r="U27" s="171"/>
      <c r="V27" s="171"/>
      <c r="W27" s="173"/>
      <c r="X27" s="170"/>
      <c r="Y27" s="169"/>
      <c r="Z27" s="171"/>
      <c r="AA27" s="169"/>
      <c r="AB27" s="171"/>
      <c r="AC27" s="182"/>
      <c r="AD27" s="171"/>
      <c r="AE27" s="74">
        <f t="shared" si="0"/>
        <v>0</v>
      </c>
      <c r="AF27" s="91">
        <v>13</v>
      </c>
      <c r="AG27" s="92" t="s">
        <v>10</v>
      </c>
      <c r="AH27" s="21"/>
      <c r="AI27" s="21"/>
      <c r="AJ27" s="21"/>
      <c r="AK27" s="51"/>
    </row>
    <row r="28" spans="1:37">
      <c r="A28" s="91">
        <v>14</v>
      </c>
      <c r="B28" s="92" t="s">
        <v>11</v>
      </c>
      <c r="C28" s="169"/>
      <c r="D28" s="171"/>
      <c r="E28" s="171"/>
      <c r="F28" s="171"/>
      <c r="G28" s="169"/>
      <c r="H28" s="171"/>
      <c r="I28" s="169"/>
      <c r="J28" s="171"/>
      <c r="K28" s="169"/>
      <c r="L28" s="81">
        <f>K28*L14</f>
        <v>0</v>
      </c>
      <c r="M28" s="169"/>
      <c r="N28" s="81">
        <f>M28*N14</f>
        <v>0</v>
      </c>
      <c r="O28" s="169"/>
      <c r="P28" s="170"/>
      <c r="Q28" s="169"/>
      <c r="R28" s="170"/>
      <c r="S28" s="173"/>
      <c r="T28" s="170"/>
      <c r="U28" s="170"/>
      <c r="V28" s="170"/>
      <c r="W28" s="170"/>
      <c r="X28" s="170"/>
      <c r="Y28" s="169"/>
      <c r="Z28" s="171"/>
      <c r="AA28" s="169"/>
      <c r="AB28" s="171"/>
      <c r="AC28" s="182"/>
      <c r="AD28" s="171"/>
      <c r="AE28" s="74">
        <f t="shared" si="0"/>
        <v>0</v>
      </c>
      <c r="AF28" s="91">
        <v>14</v>
      </c>
      <c r="AG28" s="92" t="s">
        <v>11</v>
      </c>
      <c r="AH28" s="21"/>
      <c r="AI28" s="21"/>
      <c r="AJ28" s="21"/>
      <c r="AK28" s="51"/>
    </row>
    <row r="29" spans="1:37">
      <c r="A29" s="91">
        <v>15</v>
      </c>
      <c r="B29" s="92" t="s">
        <v>13</v>
      </c>
      <c r="C29" s="169"/>
      <c r="D29" s="171"/>
      <c r="E29" s="171"/>
      <c r="F29" s="171"/>
      <c r="G29" s="169"/>
      <c r="H29" s="171"/>
      <c r="I29" s="169"/>
      <c r="J29" s="171"/>
      <c r="K29" s="169"/>
      <c r="L29" s="171"/>
      <c r="M29" s="169"/>
      <c r="N29" s="81">
        <f>M29*N14</f>
        <v>0</v>
      </c>
      <c r="O29" s="169"/>
      <c r="P29" s="81">
        <f>O29*P14</f>
        <v>0</v>
      </c>
      <c r="Q29" s="169"/>
      <c r="R29" s="171"/>
      <c r="S29" s="174"/>
      <c r="T29" s="170"/>
      <c r="U29" s="174"/>
      <c r="V29" s="170"/>
      <c r="W29" s="170"/>
      <c r="X29" s="170"/>
      <c r="Y29" s="169"/>
      <c r="Z29" s="171"/>
      <c r="AA29" s="169"/>
      <c r="AB29" s="171"/>
      <c r="AC29" s="182"/>
      <c r="AD29" s="171"/>
      <c r="AE29" s="74">
        <f t="shared" si="0"/>
        <v>0</v>
      </c>
      <c r="AF29" s="91">
        <v>15</v>
      </c>
      <c r="AG29" s="92" t="s">
        <v>13</v>
      </c>
      <c r="AH29" s="21"/>
      <c r="AI29" s="21"/>
      <c r="AJ29" s="21"/>
      <c r="AK29" s="51"/>
    </row>
    <row r="30" spans="1:37">
      <c r="A30" s="91">
        <v>16</v>
      </c>
      <c r="B30" s="92" t="s">
        <v>12</v>
      </c>
      <c r="C30" s="169"/>
      <c r="D30" s="170"/>
      <c r="E30" s="171"/>
      <c r="F30" s="171"/>
      <c r="G30" s="169"/>
      <c r="H30" s="171"/>
      <c r="I30" s="169"/>
      <c r="J30" s="171"/>
      <c r="K30" s="169"/>
      <c r="L30" s="171"/>
      <c r="M30" s="169"/>
      <c r="N30" s="81">
        <f>M30*N14</f>
        <v>0</v>
      </c>
      <c r="O30" s="169"/>
      <c r="P30" s="170"/>
      <c r="Q30" s="169"/>
      <c r="R30" s="170"/>
      <c r="S30" s="170"/>
      <c r="T30" s="170"/>
      <c r="U30" s="170"/>
      <c r="V30" s="170"/>
      <c r="W30" s="170"/>
      <c r="X30" s="170"/>
      <c r="Y30" s="169"/>
      <c r="Z30" s="171"/>
      <c r="AA30" s="169"/>
      <c r="AB30" s="171"/>
      <c r="AC30" s="182"/>
      <c r="AD30" s="171"/>
      <c r="AE30" s="74">
        <f t="shared" si="0"/>
        <v>0</v>
      </c>
      <c r="AF30" s="91">
        <v>16</v>
      </c>
      <c r="AG30" s="92" t="s">
        <v>12</v>
      </c>
      <c r="AH30" s="21"/>
      <c r="AI30" s="21"/>
      <c r="AJ30" s="21"/>
      <c r="AK30" s="51"/>
    </row>
    <row r="31" spans="1:37">
      <c r="A31" s="91">
        <v>17</v>
      </c>
      <c r="B31" s="92" t="s">
        <v>124</v>
      </c>
      <c r="C31" s="169"/>
      <c r="D31" s="170"/>
      <c r="E31" s="171"/>
      <c r="F31" s="171"/>
      <c r="G31" s="169"/>
      <c r="H31" s="171"/>
      <c r="I31" s="169"/>
      <c r="J31" s="171"/>
      <c r="K31" s="169"/>
      <c r="L31" s="171"/>
      <c r="M31" s="169"/>
      <c r="N31" s="170"/>
      <c r="O31" s="169"/>
      <c r="P31" s="170"/>
      <c r="Q31" s="169"/>
      <c r="R31" s="171"/>
      <c r="S31" s="171"/>
      <c r="T31" s="171"/>
      <c r="U31" s="171"/>
      <c r="V31" s="171"/>
      <c r="W31" s="171"/>
      <c r="X31" s="171"/>
      <c r="Y31" s="169"/>
      <c r="Z31" s="171"/>
      <c r="AA31" s="169"/>
      <c r="AB31" s="171"/>
      <c r="AC31" s="182"/>
      <c r="AD31" s="171"/>
      <c r="AE31" s="74">
        <f t="shared" si="0"/>
        <v>0</v>
      </c>
      <c r="AF31" s="91">
        <v>17</v>
      </c>
      <c r="AG31" s="92" t="s">
        <v>124</v>
      </c>
      <c r="AH31" s="21"/>
      <c r="AI31" s="21"/>
      <c r="AJ31" s="21"/>
      <c r="AK31" s="51"/>
    </row>
    <row r="32" spans="1:37">
      <c r="A32" s="91">
        <v>18</v>
      </c>
      <c r="B32" s="93" t="s">
        <v>130</v>
      </c>
      <c r="C32" s="169"/>
      <c r="D32" s="171"/>
      <c r="E32" s="171"/>
      <c r="F32" s="171"/>
      <c r="G32" s="169"/>
      <c r="H32" s="171"/>
      <c r="I32" s="169"/>
      <c r="J32" s="171"/>
      <c r="K32" s="169"/>
      <c r="L32" s="171"/>
      <c r="M32" s="169"/>
      <c r="N32" s="170"/>
      <c r="O32" s="169"/>
      <c r="P32" s="170"/>
      <c r="Q32" s="169"/>
      <c r="R32" s="170"/>
      <c r="S32" s="179"/>
      <c r="T32" s="81">
        <f>S32*T14</f>
        <v>0</v>
      </c>
      <c r="U32" s="170"/>
      <c r="V32" s="170"/>
      <c r="W32" s="170"/>
      <c r="X32" s="170"/>
      <c r="Y32" s="169"/>
      <c r="Z32" s="171"/>
      <c r="AA32" s="169"/>
      <c r="AB32" s="171"/>
      <c r="AC32" s="182"/>
      <c r="AD32" s="171"/>
      <c r="AE32" s="74">
        <f t="shared" si="0"/>
        <v>0</v>
      </c>
      <c r="AF32" s="91">
        <v>18</v>
      </c>
      <c r="AG32" s="93" t="s">
        <v>130</v>
      </c>
      <c r="AH32" s="21"/>
      <c r="AI32" s="21"/>
      <c r="AJ32" s="21"/>
      <c r="AK32" s="51"/>
    </row>
    <row r="33" spans="1:54">
      <c r="A33" s="91">
        <v>19</v>
      </c>
      <c r="B33" s="92" t="s">
        <v>14</v>
      </c>
      <c r="C33" s="169"/>
      <c r="D33" s="171"/>
      <c r="E33" s="171"/>
      <c r="F33" s="171"/>
      <c r="G33" s="169"/>
      <c r="H33" s="171"/>
      <c r="I33" s="169"/>
      <c r="J33" s="171"/>
      <c r="K33" s="169"/>
      <c r="L33" s="171"/>
      <c r="M33" s="169"/>
      <c r="N33" s="171"/>
      <c r="O33" s="169"/>
      <c r="P33" s="81">
        <f>O33*P14</f>
        <v>0</v>
      </c>
      <c r="Q33" s="169"/>
      <c r="R33" s="170"/>
      <c r="S33" s="174"/>
      <c r="T33" s="170"/>
      <c r="U33" s="174"/>
      <c r="V33" s="170"/>
      <c r="W33" s="170"/>
      <c r="X33" s="170"/>
      <c r="Y33" s="169"/>
      <c r="Z33" s="171"/>
      <c r="AA33" s="169"/>
      <c r="AB33" s="171"/>
      <c r="AC33" s="182"/>
      <c r="AD33" s="171"/>
      <c r="AE33" s="74">
        <f t="shared" si="0"/>
        <v>0</v>
      </c>
      <c r="AF33" s="91">
        <v>19</v>
      </c>
      <c r="AG33" s="92" t="s">
        <v>14</v>
      </c>
      <c r="AH33" s="21"/>
      <c r="AI33" s="21"/>
      <c r="AJ33" s="21"/>
      <c r="AK33" s="51"/>
    </row>
    <row r="34" spans="1:54">
      <c r="A34" s="91">
        <v>20</v>
      </c>
      <c r="B34" s="92" t="s">
        <v>125</v>
      </c>
      <c r="C34" s="54"/>
      <c r="D34" s="81"/>
      <c r="E34" s="171"/>
      <c r="F34" s="170"/>
      <c r="G34" s="169"/>
      <c r="H34" s="171"/>
      <c r="I34" s="169"/>
      <c r="J34" s="171"/>
      <c r="K34" s="169"/>
      <c r="L34" s="171"/>
      <c r="M34" s="169"/>
      <c r="N34" s="170"/>
      <c r="O34" s="169"/>
      <c r="P34" s="171"/>
      <c r="Q34" s="169"/>
      <c r="R34" s="170"/>
      <c r="S34" s="170"/>
      <c r="T34" s="170"/>
      <c r="U34" s="170"/>
      <c r="V34" s="170"/>
      <c r="W34" s="170"/>
      <c r="X34" s="170"/>
      <c r="Y34" s="169"/>
      <c r="Z34" s="171"/>
      <c r="AA34" s="169"/>
      <c r="AB34" s="171"/>
      <c r="AC34" s="182"/>
      <c r="AD34" s="171"/>
      <c r="AE34" s="74">
        <f t="shared" si="0"/>
        <v>0</v>
      </c>
      <c r="AF34" s="91">
        <v>20</v>
      </c>
      <c r="AG34" s="92" t="s">
        <v>125</v>
      </c>
      <c r="AH34" s="21"/>
      <c r="AI34" s="21"/>
      <c r="AJ34" s="21"/>
      <c r="AK34" s="51"/>
    </row>
    <row r="35" spans="1:54">
      <c r="A35" s="91">
        <v>21</v>
      </c>
      <c r="B35" s="93" t="s">
        <v>110</v>
      </c>
      <c r="C35" s="169"/>
      <c r="D35" s="171"/>
      <c r="E35" s="171"/>
      <c r="F35" s="171"/>
      <c r="G35" s="169"/>
      <c r="H35" s="171"/>
      <c r="I35" s="169"/>
      <c r="J35" s="171"/>
      <c r="K35" s="169"/>
      <c r="L35" s="171"/>
      <c r="M35" s="169"/>
      <c r="N35" s="171"/>
      <c r="O35" s="169"/>
      <c r="P35" s="170"/>
      <c r="Q35" s="169"/>
      <c r="R35" s="170"/>
      <c r="S35" s="171"/>
      <c r="T35" s="171"/>
      <c r="U35" s="179"/>
      <c r="V35" s="179"/>
      <c r="W35" s="171"/>
      <c r="X35" s="171"/>
      <c r="Y35" s="54">
        <v>0.20599999999999999</v>
      </c>
      <c r="Z35" s="81"/>
      <c r="AA35" s="169"/>
      <c r="AB35" s="170"/>
      <c r="AC35" s="182"/>
      <c r="AD35" s="171"/>
      <c r="AE35" s="74">
        <f t="shared" si="0"/>
        <v>0</v>
      </c>
      <c r="AF35" s="91">
        <v>21</v>
      </c>
      <c r="AG35" s="93" t="s">
        <v>110</v>
      </c>
      <c r="AH35" s="21"/>
      <c r="AI35" s="21"/>
      <c r="AJ35" s="21"/>
      <c r="AK35" s="51"/>
    </row>
    <row r="36" spans="1:54">
      <c r="A36" s="91">
        <v>22</v>
      </c>
      <c r="B36" s="92" t="s">
        <v>15</v>
      </c>
      <c r="C36" s="169"/>
      <c r="D36" s="171"/>
      <c r="E36" s="171"/>
      <c r="F36" s="171"/>
      <c r="G36" s="169"/>
      <c r="H36" s="171"/>
      <c r="I36" s="169"/>
      <c r="J36" s="171"/>
      <c r="K36" s="169"/>
      <c r="L36" s="171"/>
      <c r="M36" s="169"/>
      <c r="N36" s="171"/>
      <c r="O36" s="169"/>
      <c r="P36" s="171"/>
      <c r="Q36" s="169"/>
      <c r="R36" s="170"/>
      <c r="S36" s="171"/>
      <c r="T36" s="171"/>
      <c r="U36" s="179"/>
      <c r="V36" s="81">
        <f>U36*V14</f>
        <v>0</v>
      </c>
      <c r="W36" s="171"/>
      <c r="X36" s="171"/>
      <c r="Y36" s="169"/>
      <c r="Z36" s="170"/>
      <c r="AA36" s="169"/>
      <c r="AB36" s="171"/>
      <c r="AC36" s="182"/>
      <c r="AD36" s="171"/>
      <c r="AE36" s="74">
        <f t="shared" si="0"/>
        <v>0</v>
      </c>
      <c r="AF36" s="91">
        <v>22</v>
      </c>
      <c r="AG36" s="92" t="s">
        <v>15</v>
      </c>
      <c r="AH36" s="21"/>
      <c r="AI36" s="21"/>
      <c r="AJ36" s="21"/>
      <c r="AK36" s="51"/>
    </row>
    <row r="37" spans="1:54">
      <c r="A37" s="91">
        <v>23</v>
      </c>
      <c r="B37" s="92" t="s">
        <v>16</v>
      </c>
      <c r="C37" s="169"/>
      <c r="D37" s="171"/>
      <c r="E37" s="171"/>
      <c r="F37" s="171"/>
      <c r="G37" s="169"/>
      <c r="H37" s="171"/>
      <c r="I37" s="169"/>
      <c r="J37" s="171"/>
      <c r="K37" s="169"/>
      <c r="L37" s="171"/>
      <c r="M37" s="169"/>
      <c r="N37" s="171"/>
      <c r="O37" s="169"/>
      <c r="P37" s="171"/>
      <c r="Q37" s="169"/>
      <c r="R37" s="171"/>
      <c r="S37" s="171"/>
      <c r="T37" s="171"/>
      <c r="U37" s="171"/>
      <c r="V37" s="171"/>
      <c r="W37" s="179"/>
      <c r="X37" s="81">
        <f>W37*X14</f>
        <v>0</v>
      </c>
      <c r="Y37" s="169"/>
      <c r="Z37" s="170"/>
      <c r="AA37" s="169"/>
      <c r="AB37" s="171"/>
      <c r="AC37" s="182"/>
      <c r="AD37" s="171"/>
      <c r="AE37" s="74">
        <f t="shared" si="0"/>
        <v>0</v>
      </c>
      <c r="AF37" s="91">
        <v>23</v>
      </c>
      <c r="AG37" s="92" t="s">
        <v>16</v>
      </c>
      <c r="AH37" s="21"/>
      <c r="AI37" s="21"/>
      <c r="AJ37" s="21"/>
      <c r="AK37" s="51"/>
    </row>
    <row r="38" spans="1:54">
      <c r="A38" s="91">
        <v>24</v>
      </c>
      <c r="B38" s="92" t="s">
        <v>65</v>
      </c>
      <c r="C38" s="173"/>
      <c r="D38" s="171"/>
      <c r="E38" s="80"/>
      <c r="F38" s="81">
        <f>E38*F14</f>
        <v>0</v>
      </c>
      <c r="G38" s="169"/>
      <c r="H38" s="170"/>
      <c r="I38" s="169"/>
      <c r="J38" s="171"/>
      <c r="K38" s="169"/>
      <c r="L38" s="171"/>
      <c r="M38" s="169"/>
      <c r="N38" s="171"/>
      <c r="O38" s="169"/>
      <c r="P38" s="170"/>
      <c r="Q38" s="169"/>
      <c r="R38" s="171"/>
      <c r="S38" s="171"/>
      <c r="T38" s="171"/>
      <c r="U38" s="171"/>
      <c r="V38" s="171"/>
      <c r="W38" s="173"/>
      <c r="X38" s="170"/>
      <c r="Y38" s="169"/>
      <c r="Z38" s="171"/>
      <c r="AA38" s="169"/>
      <c r="AB38" s="170"/>
      <c r="AC38" s="182"/>
      <c r="AD38" s="171"/>
      <c r="AE38" s="74">
        <f t="shared" si="0"/>
        <v>0</v>
      </c>
      <c r="AF38" s="91">
        <v>24</v>
      </c>
      <c r="AG38" s="92" t="s">
        <v>65</v>
      </c>
      <c r="AH38" s="21"/>
      <c r="AI38" s="21"/>
      <c r="AJ38" s="21"/>
      <c r="AK38" s="51"/>
    </row>
    <row r="39" spans="1:54">
      <c r="A39" s="91">
        <v>25</v>
      </c>
      <c r="B39" s="92" t="s">
        <v>131</v>
      </c>
      <c r="C39" s="169"/>
      <c r="D39" s="171"/>
      <c r="E39" s="171"/>
      <c r="F39" s="171"/>
      <c r="G39" s="169"/>
      <c r="H39" s="171"/>
      <c r="I39" s="169"/>
      <c r="J39" s="171"/>
      <c r="K39" s="169"/>
      <c r="L39" s="170"/>
      <c r="M39" s="169"/>
      <c r="N39" s="170"/>
      <c r="O39" s="169"/>
      <c r="P39" s="171"/>
      <c r="Q39" s="169"/>
      <c r="R39" s="171"/>
      <c r="S39" s="179"/>
      <c r="T39" s="81">
        <f>S39*T14</f>
        <v>0</v>
      </c>
      <c r="U39" s="171"/>
      <c r="V39" s="171"/>
      <c r="W39" s="171"/>
      <c r="X39" s="171"/>
      <c r="Y39" s="169"/>
      <c r="Z39" s="171"/>
      <c r="AA39" s="169"/>
      <c r="AB39" s="171"/>
      <c r="AC39" s="182"/>
      <c r="AD39" s="171"/>
      <c r="AE39" s="74">
        <f t="shared" si="0"/>
        <v>0</v>
      </c>
      <c r="AF39" s="91">
        <v>25</v>
      </c>
      <c r="AG39" s="92" t="s">
        <v>131</v>
      </c>
      <c r="AH39" s="21"/>
      <c r="AI39" s="21"/>
      <c r="AJ39" s="21"/>
      <c r="AK39" s="51"/>
    </row>
    <row r="40" spans="1:54">
      <c r="A40" s="91">
        <v>26</v>
      </c>
      <c r="B40" s="92" t="s">
        <v>25</v>
      </c>
      <c r="C40" s="169"/>
      <c r="D40" s="171"/>
      <c r="E40" s="171"/>
      <c r="F40" s="171"/>
      <c r="G40" s="169"/>
      <c r="H40" s="171"/>
      <c r="I40" s="169"/>
      <c r="J40" s="171"/>
      <c r="K40" s="169"/>
      <c r="L40" s="171"/>
      <c r="M40" s="169"/>
      <c r="N40" s="171"/>
      <c r="O40" s="169"/>
      <c r="P40" s="171"/>
      <c r="Q40" s="169"/>
      <c r="R40" s="171"/>
      <c r="S40" s="171"/>
      <c r="T40" s="171"/>
      <c r="U40" s="171"/>
      <c r="V40" s="171"/>
      <c r="W40" s="171"/>
      <c r="X40" s="171"/>
      <c r="Y40" s="169"/>
      <c r="Z40" s="171"/>
      <c r="AA40" s="169"/>
      <c r="AB40" s="171"/>
      <c r="AC40" s="184"/>
      <c r="AD40" s="81">
        <f>AC40*AD14</f>
        <v>0</v>
      </c>
      <c r="AE40" s="74">
        <f t="shared" si="0"/>
        <v>0</v>
      </c>
      <c r="AF40" s="91">
        <v>26</v>
      </c>
      <c r="AG40" s="92" t="s">
        <v>25</v>
      </c>
      <c r="AH40" s="21"/>
      <c r="AI40" s="21"/>
      <c r="AJ40" s="21"/>
      <c r="AK40" s="51"/>
    </row>
    <row r="41" spans="1:54">
      <c r="A41" s="91">
        <v>27</v>
      </c>
      <c r="B41" s="92" t="s">
        <v>63</v>
      </c>
      <c r="C41" s="169"/>
      <c r="D41" s="171"/>
      <c r="E41" s="171"/>
      <c r="F41" s="171"/>
      <c r="G41" s="169"/>
      <c r="H41" s="171"/>
      <c r="I41" s="169"/>
      <c r="J41" s="171"/>
      <c r="K41" s="169"/>
      <c r="L41" s="171"/>
      <c r="M41" s="169"/>
      <c r="N41" s="183">
        <f>M41*N14</f>
        <v>0</v>
      </c>
      <c r="O41" s="176"/>
      <c r="P41" s="170"/>
      <c r="Q41" s="169"/>
      <c r="R41" s="171"/>
      <c r="S41" s="171"/>
      <c r="T41" s="171"/>
      <c r="U41" s="172"/>
      <c r="V41" s="170"/>
      <c r="W41" s="171"/>
      <c r="X41" s="171"/>
      <c r="Y41" s="169"/>
      <c r="Z41" s="171"/>
      <c r="AA41" s="169"/>
      <c r="AB41" s="171"/>
      <c r="AC41" s="182"/>
      <c r="AD41" s="171"/>
      <c r="AE41" s="74">
        <f t="shared" si="0"/>
        <v>0</v>
      </c>
      <c r="AF41" s="91">
        <v>27</v>
      </c>
      <c r="AG41" s="92" t="s">
        <v>63</v>
      </c>
      <c r="AH41" s="21"/>
      <c r="AI41" s="21"/>
      <c r="AJ41" s="21"/>
      <c r="AK41" s="51"/>
    </row>
    <row r="42" spans="1:54">
      <c r="A42" s="91">
        <v>28</v>
      </c>
      <c r="B42" s="93" t="s">
        <v>64</v>
      </c>
      <c r="C42" s="169"/>
      <c r="D42" s="171"/>
      <c r="E42" s="171"/>
      <c r="F42" s="171"/>
      <c r="G42" s="169"/>
      <c r="H42" s="171"/>
      <c r="I42" s="169"/>
      <c r="J42" s="171"/>
      <c r="K42" s="169"/>
      <c r="L42" s="171"/>
      <c r="M42" s="169"/>
      <c r="N42" s="81">
        <f>M42*N14</f>
        <v>0</v>
      </c>
      <c r="O42" s="169"/>
      <c r="P42" s="170"/>
      <c r="Q42" s="169"/>
      <c r="R42" s="171"/>
      <c r="S42" s="171"/>
      <c r="T42" s="171"/>
      <c r="U42" s="171"/>
      <c r="V42" s="171"/>
      <c r="W42" s="171"/>
      <c r="X42" s="171"/>
      <c r="Y42" s="169"/>
      <c r="Z42" s="171"/>
      <c r="AA42" s="169"/>
      <c r="AB42" s="171"/>
      <c r="AC42" s="182"/>
      <c r="AD42" s="171"/>
      <c r="AE42" s="74">
        <f t="shared" si="0"/>
        <v>0</v>
      </c>
      <c r="AF42" s="91">
        <v>28</v>
      </c>
      <c r="AG42" s="93" t="s">
        <v>64</v>
      </c>
      <c r="AH42" s="21"/>
      <c r="AI42" s="21"/>
      <c r="AJ42" s="21"/>
      <c r="AK42" s="51"/>
    </row>
    <row r="43" spans="1:54">
      <c r="A43" s="91">
        <v>29</v>
      </c>
      <c r="B43" s="92" t="s">
        <v>111</v>
      </c>
      <c r="C43" s="169"/>
      <c r="D43" s="170"/>
      <c r="E43" s="170"/>
      <c r="F43" s="170"/>
      <c r="G43" s="169"/>
      <c r="H43" s="171"/>
      <c r="I43" s="169"/>
      <c r="J43" s="171"/>
      <c r="K43" s="169"/>
      <c r="L43" s="171"/>
      <c r="M43" s="169"/>
      <c r="N43" s="81">
        <f>M43*N14</f>
        <v>0</v>
      </c>
      <c r="O43" s="169"/>
      <c r="P43" s="170"/>
      <c r="Q43" s="169"/>
      <c r="R43" s="170"/>
      <c r="S43" s="171"/>
      <c r="T43" s="171"/>
      <c r="U43" s="171"/>
      <c r="V43" s="171"/>
      <c r="W43" s="171"/>
      <c r="X43" s="171"/>
      <c r="Y43" s="169"/>
      <c r="Z43" s="171"/>
      <c r="AA43" s="169"/>
      <c r="AB43" s="171"/>
      <c r="AC43" s="182"/>
      <c r="AD43" s="171"/>
      <c r="AE43" s="74">
        <f t="shared" si="0"/>
        <v>0</v>
      </c>
      <c r="AF43" s="91">
        <v>29</v>
      </c>
      <c r="AG43" s="92" t="s">
        <v>111</v>
      </c>
      <c r="AH43" s="21"/>
      <c r="AI43" s="21"/>
      <c r="AJ43" s="21"/>
      <c r="AK43" s="51"/>
    </row>
    <row r="44" spans="1:54">
      <c r="A44" s="91">
        <v>30</v>
      </c>
      <c r="B44" s="93" t="s">
        <v>135</v>
      </c>
      <c r="C44" s="173"/>
      <c r="D44" s="170"/>
      <c r="E44" s="171"/>
      <c r="F44" s="171"/>
      <c r="G44" s="169"/>
      <c r="H44" s="171"/>
      <c r="I44" s="169"/>
      <c r="J44" s="171"/>
      <c r="K44" s="169"/>
      <c r="L44" s="171"/>
      <c r="M44" s="169"/>
      <c r="N44" s="171"/>
      <c r="O44" s="169"/>
      <c r="P44" s="170"/>
      <c r="Q44" s="169"/>
      <c r="R44" s="171"/>
      <c r="S44" s="171"/>
      <c r="T44" s="171"/>
      <c r="U44" s="171"/>
      <c r="V44" s="171"/>
      <c r="W44" s="171"/>
      <c r="X44" s="171"/>
      <c r="Y44" s="169"/>
      <c r="Z44" s="171"/>
      <c r="AA44" s="179"/>
      <c r="AB44" s="81">
        <f>AA44*AB14</f>
        <v>0</v>
      </c>
      <c r="AC44" s="182"/>
      <c r="AD44" s="170"/>
      <c r="AE44" s="74">
        <f t="shared" si="0"/>
        <v>0</v>
      </c>
      <c r="AF44" s="91">
        <v>30</v>
      </c>
      <c r="AG44" s="93" t="s">
        <v>135</v>
      </c>
      <c r="AH44" s="21"/>
      <c r="AI44" s="21"/>
      <c r="AJ44" s="21"/>
      <c r="AK44" s="51"/>
    </row>
    <row r="45" spans="1:54">
      <c r="A45" s="91">
        <v>31</v>
      </c>
      <c r="B45" s="92" t="s">
        <v>148</v>
      </c>
      <c r="C45" s="169"/>
      <c r="D45" s="171"/>
      <c r="E45" s="171"/>
      <c r="F45" s="171"/>
      <c r="G45" s="169"/>
      <c r="H45" s="171"/>
      <c r="I45" s="169"/>
      <c r="J45" s="171"/>
      <c r="K45" s="54"/>
      <c r="L45" s="81">
        <f>K45*L14</f>
        <v>0</v>
      </c>
      <c r="M45" s="169"/>
      <c r="N45" s="171"/>
      <c r="O45" s="176"/>
      <c r="P45" s="170"/>
      <c r="Q45" s="169"/>
      <c r="R45" s="170"/>
      <c r="S45" s="172"/>
      <c r="T45" s="170"/>
      <c r="U45" s="170"/>
      <c r="V45" s="170"/>
      <c r="W45" s="170"/>
      <c r="X45" s="170"/>
      <c r="Y45" s="169"/>
      <c r="Z45" s="171"/>
      <c r="AA45" s="169"/>
      <c r="AB45" s="171"/>
      <c r="AC45" s="182"/>
      <c r="AD45" s="171"/>
      <c r="AE45" s="74">
        <f t="shared" si="0"/>
        <v>0</v>
      </c>
      <c r="AF45" s="91">
        <v>31</v>
      </c>
      <c r="AG45" s="92" t="s">
        <v>148</v>
      </c>
      <c r="AH45" s="21"/>
      <c r="AI45" s="21"/>
      <c r="AJ45" s="21"/>
      <c r="AK45" s="51"/>
    </row>
    <row r="46" spans="1:54" ht="15.75" customHeight="1">
      <c r="A46" s="254" t="s">
        <v>185</v>
      </c>
      <c r="B46" s="255"/>
      <c r="C46" s="193" t="s">
        <v>80</v>
      </c>
      <c r="D46" s="194"/>
      <c r="E46" s="194"/>
      <c r="F46" s="194"/>
      <c r="G46" s="194"/>
      <c r="H46" s="194"/>
      <c r="I46" s="194"/>
      <c r="J46" s="194"/>
      <c r="K46" s="194"/>
      <c r="L46" s="194"/>
      <c r="M46" s="194"/>
      <c r="N46" s="256" t="s">
        <v>81</v>
      </c>
      <c r="O46" s="256"/>
      <c r="P46" s="194"/>
      <c r="Q46" s="194"/>
      <c r="R46" s="194"/>
      <c r="S46" s="194"/>
      <c r="T46" s="194"/>
      <c r="U46" s="194"/>
      <c r="V46" s="194"/>
      <c r="W46" s="194"/>
      <c r="X46" s="194"/>
      <c r="Y46" s="257"/>
      <c r="Z46" s="257"/>
      <c r="AA46" s="193" t="s">
        <v>75</v>
      </c>
      <c r="AB46" s="196"/>
      <c r="AC46" s="196"/>
      <c r="AD46" s="196"/>
      <c r="AE46" s="196"/>
      <c r="AF46" s="196"/>
      <c r="AG46" s="196"/>
      <c r="AH46" s="196"/>
      <c r="AI46" s="196"/>
      <c r="AJ46" s="210"/>
      <c r="AK46" s="46"/>
      <c r="AL46" s="7"/>
      <c r="AM46" s="8"/>
      <c r="AN46" s="7"/>
      <c r="AO46" s="8"/>
      <c r="AP46" s="7"/>
      <c r="AQ46" s="8"/>
      <c r="AR46" s="7"/>
      <c r="AS46" s="8"/>
      <c r="AT46" s="7"/>
      <c r="AU46" s="8"/>
      <c r="AV46" s="7"/>
      <c r="AW46" s="8"/>
      <c r="AX46" s="7"/>
      <c r="AY46" s="8"/>
      <c r="AZ46" s="9"/>
      <c r="BA46" s="10"/>
      <c r="BB46" s="10"/>
    </row>
    <row r="47" spans="1:54" ht="9.75" customHeight="1">
      <c r="A47" s="6"/>
      <c r="B47" s="7"/>
      <c r="C47" s="79"/>
      <c r="D47" s="30"/>
      <c r="E47" s="30"/>
      <c r="F47" s="30"/>
      <c r="G47" s="30"/>
      <c r="H47" s="31"/>
      <c r="I47" s="209" t="s">
        <v>30</v>
      </c>
      <c r="J47" s="252"/>
      <c r="K47" s="209" t="s">
        <v>40</v>
      </c>
      <c r="L47" s="209"/>
      <c r="M47" s="195"/>
      <c r="N47" s="196"/>
      <c r="O47" s="196"/>
      <c r="P47" s="218" t="s">
        <v>30</v>
      </c>
      <c r="Q47" s="235"/>
      <c r="R47" s="235"/>
      <c r="S47" s="209"/>
      <c r="T47" s="195"/>
      <c r="U47" s="111"/>
      <c r="V47" s="111"/>
      <c r="W47" s="104"/>
      <c r="X47" s="104"/>
      <c r="Y47" s="197" t="s">
        <v>79</v>
      </c>
      <c r="Z47" s="197"/>
      <c r="AA47" s="6"/>
      <c r="AB47" s="24"/>
      <c r="AD47" s="39"/>
      <c r="AE47" s="218"/>
      <c r="AF47" s="218"/>
      <c r="AG47" s="96" t="s">
        <v>77</v>
      </c>
      <c r="AH47" s="209" t="s">
        <v>29</v>
      </c>
      <c r="AI47" s="209"/>
      <c r="AJ47" s="195"/>
      <c r="AK47" s="48"/>
      <c r="AL47" s="7"/>
      <c r="AM47" s="8"/>
      <c r="AN47" s="7"/>
      <c r="AO47" s="8"/>
      <c r="AP47" s="7"/>
      <c r="AQ47" s="8"/>
      <c r="AR47" s="7"/>
      <c r="AS47" s="8"/>
      <c r="AT47" s="7"/>
      <c r="AU47" s="8"/>
      <c r="AV47" s="7"/>
      <c r="AW47" s="8"/>
      <c r="AX47" s="7"/>
      <c r="AY47" s="8"/>
      <c r="AZ47" s="9"/>
      <c r="BA47" s="10"/>
      <c r="BB47" s="10"/>
    </row>
    <row r="48" spans="1:54" ht="10.5" customHeight="1">
      <c r="A48" s="6"/>
      <c r="B48" s="7"/>
      <c r="C48" s="32"/>
      <c r="D48" s="78"/>
      <c r="E48" s="130"/>
      <c r="F48" s="130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"/>
      <c r="T48" s="8"/>
      <c r="U48" s="8"/>
      <c r="V48" s="8"/>
      <c r="W48" s="8"/>
      <c r="X48" s="8"/>
      <c r="Y48" s="36"/>
      <c r="Z48" s="36"/>
      <c r="AA48" s="6"/>
      <c r="AB48" s="24"/>
      <c r="AC48" s="78"/>
      <c r="AD48" s="78"/>
      <c r="AE48" s="78"/>
      <c r="AF48" s="78"/>
      <c r="AG48" s="7"/>
      <c r="AH48" s="8"/>
      <c r="AI48" s="7"/>
      <c r="AJ48" s="8"/>
      <c r="AK48" s="49"/>
      <c r="AL48" s="7"/>
      <c r="AM48" s="8"/>
      <c r="AN48" s="7"/>
      <c r="AO48" s="8"/>
      <c r="AP48" s="7"/>
      <c r="AQ48" s="8"/>
      <c r="AR48" s="7"/>
      <c r="AS48" s="8"/>
      <c r="AT48" s="7"/>
      <c r="AU48" s="8"/>
      <c r="AV48" s="7"/>
      <c r="AW48" s="8"/>
      <c r="AX48" s="7"/>
      <c r="AY48" s="8"/>
      <c r="AZ48" s="9"/>
      <c r="BA48" s="10"/>
      <c r="BB48" s="10"/>
    </row>
    <row r="49" spans="1:57" ht="15.75" customHeight="1">
      <c r="A49" s="33"/>
      <c r="B49" s="34"/>
      <c r="C49" s="204" t="s">
        <v>82</v>
      </c>
      <c r="D49" s="204"/>
      <c r="E49" s="204"/>
      <c r="F49" s="204"/>
      <c r="G49" s="204"/>
      <c r="H49" s="204"/>
      <c r="I49" s="204"/>
      <c r="J49" s="204"/>
      <c r="K49" s="204"/>
      <c r="L49" s="204"/>
      <c r="M49" s="204"/>
      <c r="N49" s="205" t="s">
        <v>41</v>
      </c>
      <c r="O49" s="205"/>
      <c r="P49" s="260" t="s">
        <v>69</v>
      </c>
      <c r="Q49" s="260"/>
      <c r="R49" s="260"/>
      <c r="S49" s="260"/>
      <c r="T49" s="260"/>
      <c r="U49" s="112"/>
      <c r="V49" s="112"/>
      <c r="W49" s="105"/>
      <c r="X49" s="105"/>
      <c r="Y49" s="36"/>
      <c r="Z49" s="36"/>
      <c r="AA49" s="37"/>
      <c r="AB49" s="36"/>
      <c r="AC49" s="211"/>
      <c r="AD49" s="211"/>
      <c r="AE49" s="211"/>
      <c r="AF49" s="211"/>
      <c r="AG49" s="211"/>
      <c r="AH49" s="211"/>
      <c r="AI49" s="211"/>
      <c r="AJ49" s="263"/>
      <c r="AK49" s="47"/>
      <c r="AL49" s="7"/>
      <c r="AM49" s="8"/>
      <c r="AN49" s="7"/>
      <c r="AO49" s="8"/>
      <c r="AP49" s="7"/>
      <c r="AQ49" s="8"/>
      <c r="AR49" s="7"/>
      <c r="AS49" s="8"/>
      <c r="AT49" s="7"/>
      <c r="AU49" s="8"/>
      <c r="AV49" s="7"/>
      <c r="AW49" s="8"/>
      <c r="AX49" s="7"/>
      <c r="AY49" s="8"/>
      <c r="AZ49" s="9"/>
      <c r="BA49" s="10"/>
      <c r="BB49" s="10"/>
    </row>
    <row r="50" spans="1:57" ht="9" customHeight="1">
      <c r="A50" s="6"/>
      <c r="B50" s="7"/>
      <c r="C50" s="7"/>
      <c r="D50" s="218"/>
      <c r="E50" s="218"/>
      <c r="F50" s="218"/>
      <c r="G50" s="218"/>
      <c r="H50" s="218" t="s">
        <v>30</v>
      </c>
      <c r="I50" s="218"/>
      <c r="J50" s="35"/>
      <c r="K50" s="209" t="s">
        <v>42</v>
      </c>
      <c r="L50" s="251"/>
      <c r="M50" s="251"/>
      <c r="O50" s="39" t="s">
        <v>30</v>
      </c>
      <c r="Q50" s="218"/>
      <c r="R50" s="218"/>
      <c r="S50" s="209" t="s">
        <v>79</v>
      </c>
      <c r="T50" s="195"/>
      <c r="U50" s="111"/>
      <c r="V50" s="111"/>
      <c r="W50" s="104"/>
      <c r="X50" s="104"/>
      <c r="Y50" s="36"/>
      <c r="Z50" s="36"/>
      <c r="AA50" s="6"/>
      <c r="AB50" s="24"/>
      <c r="AD50" s="197" t="s">
        <v>78</v>
      </c>
      <c r="AE50" s="196"/>
      <c r="AF50" s="196"/>
      <c r="AG50" s="209" t="s">
        <v>76</v>
      </c>
      <c r="AH50" s="211"/>
      <c r="AI50" s="211"/>
      <c r="AJ50" s="210"/>
      <c r="AK50" s="48"/>
      <c r="AL50" s="7"/>
      <c r="AM50" s="8"/>
      <c r="AN50" s="7"/>
      <c r="AO50" s="8"/>
      <c r="AP50" s="7"/>
      <c r="AQ50" s="8"/>
      <c r="AR50" s="7"/>
      <c r="AS50" s="8"/>
      <c r="AT50" s="7"/>
      <c r="AU50" s="8"/>
      <c r="AV50" s="7"/>
      <c r="AW50" s="8"/>
      <c r="AX50" s="7"/>
      <c r="AY50" s="8"/>
      <c r="AZ50" s="9"/>
      <c r="BA50" s="10"/>
      <c r="BB50" s="10"/>
      <c r="BE50" s="10"/>
    </row>
    <row r="51" spans="1:57" ht="15" customHeight="1">
      <c r="A51" s="25"/>
      <c r="B51" s="25"/>
      <c r="C51" s="6"/>
      <c r="D51" s="7"/>
      <c r="E51" s="7"/>
      <c r="F51" s="7"/>
      <c r="G51" s="32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"/>
      <c r="T51" s="8"/>
      <c r="U51" s="8"/>
      <c r="V51" s="8"/>
      <c r="W51" s="8"/>
      <c r="X51" s="8"/>
      <c r="Y51" s="7"/>
      <c r="Z51" s="8"/>
      <c r="AA51" s="26"/>
      <c r="AB51" s="26"/>
      <c r="AC51" s="27"/>
      <c r="AD51" s="27"/>
      <c r="AE51" s="27"/>
      <c r="AF51" s="27"/>
      <c r="AG51" s="27"/>
      <c r="AH51" s="24"/>
      <c r="AI51" s="23"/>
      <c r="AJ51" s="24"/>
      <c r="AK51" s="23"/>
      <c r="AL51" s="26"/>
      <c r="AM51" s="26"/>
      <c r="AN51" s="26"/>
      <c r="AO51" s="26"/>
      <c r="AP51" s="26"/>
      <c r="AQ51" s="26"/>
      <c r="AR51" s="26"/>
      <c r="AS51" s="26"/>
      <c r="AT51" s="26"/>
      <c r="AU51" s="23"/>
      <c r="AV51" s="24"/>
      <c r="AW51" s="27"/>
      <c r="AX51" s="27"/>
      <c r="AY51" s="27"/>
      <c r="AZ51" s="27"/>
      <c r="BA51" s="27"/>
      <c r="BB51" s="27"/>
      <c r="BC51" s="27"/>
      <c r="BD51" s="27"/>
      <c r="BE51" s="27"/>
    </row>
    <row r="52" spans="1:57" ht="11.25" customHeight="1">
      <c r="C52" s="33"/>
      <c r="D52" s="34"/>
      <c r="E52" s="34"/>
      <c r="F52" s="34"/>
      <c r="G52" s="204"/>
      <c r="H52" s="204"/>
      <c r="I52" s="204"/>
      <c r="J52" s="204"/>
      <c r="K52" s="204"/>
      <c r="L52" s="204"/>
      <c r="M52" s="204"/>
      <c r="N52" s="204"/>
      <c r="O52" s="204"/>
      <c r="P52" s="205"/>
      <c r="Q52" s="205"/>
      <c r="R52" s="260"/>
      <c r="S52" s="260"/>
      <c r="T52" s="260"/>
      <c r="U52" s="260"/>
      <c r="V52" s="260"/>
      <c r="W52" s="260"/>
      <c r="X52" s="260"/>
      <c r="Y52" s="260"/>
      <c r="Z52" s="260"/>
      <c r="AA52" s="11"/>
      <c r="AB52" s="11"/>
      <c r="AC52" s="17"/>
      <c r="AD52" s="17"/>
      <c r="AE52" s="17"/>
      <c r="AF52" s="17"/>
      <c r="AZ52" s="3"/>
    </row>
    <row r="53" spans="1:57" ht="15.75" customHeight="1">
      <c r="C53" s="6"/>
      <c r="D53" s="7"/>
      <c r="E53" s="7"/>
      <c r="F53" s="7"/>
      <c r="G53" s="7"/>
      <c r="H53" s="218"/>
      <c r="I53" s="218"/>
      <c r="J53" s="218"/>
      <c r="K53" s="218"/>
      <c r="L53" s="35"/>
      <c r="M53" s="209"/>
      <c r="N53" s="251"/>
      <c r="O53" s="251"/>
      <c r="T53" s="209"/>
      <c r="U53" s="209"/>
      <c r="V53" s="209"/>
      <c r="W53" s="209"/>
      <c r="X53" s="209"/>
      <c r="Y53" s="209"/>
      <c r="Z53" s="195"/>
    </row>
  </sheetData>
  <mergeCells count="82">
    <mergeCell ref="C11:H11"/>
    <mergeCell ref="I11:J11"/>
    <mergeCell ref="Y11:AB11"/>
    <mergeCell ref="B10:L10"/>
    <mergeCell ref="S6:Z6"/>
    <mergeCell ref="R7:AA7"/>
    <mergeCell ref="R8:AA8"/>
    <mergeCell ref="C9:G9"/>
    <mergeCell ref="H9:J9"/>
    <mergeCell ref="C8:G8"/>
    <mergeCell ref="H8:J8"/>
    <mergeCell ref="C1:K1"/>
    <mergeCell ref="A5:D5"/>
    <mergeCell ref="L5:R5"/>
    <mergeCell ref="C6:L6"/>
    <mergeCell ref="A2:B2"/>
    <mergeCell ref="C2:M2"/>
    <mergeCell ref="C3:J3"/>
    <mergeCell ref="K3:M3"/>
    <mergeCell ref="N4:Q4"/>
    <mergeCell ref="B12:B14"/>
    <mergeCell ref="C12:D12"/>
    <mergeCell ref="G12:H12"/>
    <mergeCell ref="I12:J12"/>
    <mergeCell ref="G13:G14"/>
    <mergeCell ref="I13:I14"/>
    <mergeCell ref="E12:F12"/>
    <mergeCell ref="E13:E14"/>
    <mergeCell ref="AC11:AD11"/>
    <mergeCell ref="K12:L12"/>
    <mergeCell ref="M12:N12"/>
    <mergeCell ref="O12:P12"/>
    <mergeCell ref="O13:O14"/>
    <mergeCell ref="AC12:AD12"/>
    <mergeCell ref="Q12:R12"/>
    <mergeCell ref="S12:T12"/>
    <mergeCell ref="Y12:Z12"/>
    <mergeCell ref="W12:X12"/>
    <mergeCell ref="W13:W14"/>
    <mergeCell ref="U12:V12"/>
    <mergeCell ref="Q11:X11"/>
    <mergeCell ref="A46:B46"/>
    <mergeCell ref="C46:M46"/>
    <mergeCell ref="N46:Z46"/>
    <mergeCell ref="AC13:AC14"/>
    <mergeCell ref="Q13:Q14"/>
    <mergeCell ref="S13:S14"/>
    <mergeCell ref="Y13:Y14"/>
    <mergeCell ref="AA13:AA14"/>
    <mergeCell ref="AA46:AJ46"/>
    <mergeCell ref="AF12:AF14"/>
    <mergeCell ref="AG12:AG14"/>
    <mergeCell ref="AA12:AB12"/>
    <mergeCell ref="C13:C14"/>
    <mergeCell ref="K13:K14"/>
    <mergeCell ref="M13:M14"/>
    <mergeCell ref="A12:A14"/>
    <mergeCell ref="C49:M49"/>
    <mergeCell ref="N49:O49"/>
    <mergeCell ref="P49:T49"/>
    <mergeCell ref="I47:J47"/>
    <mergeCell ref="S47:T47"/>
    <mergeCell ref="K47:O47"/>
    <mergeCell ref="P47:R47"/>
    <mergeCell ref="D50:G50"/>
    <mergeCell ref="H50:I50"/>
    <mergeCell ref="K50:M50"/>
    <mergeCell ref="Q50:R50"/>
    <mergeCell ref="S50:T50"/>
    <mergeCell ref="H53:I53"/>
    <mergeCell ref="J53:K53"/>
    <mergeCell ref="M53:O53"/>
    <mergeCell ref="T53:Z53"/>
    <mergeCell ref="G52:O52"/>
    <mergeCell ref="P52:Q52"/>
    <mergeCell ref="R52:Z52"/>
    <mergeCell ref="AC49:AJ49"/>
    <mergeCell ref="AG50:AJ50"/>
    <mergeCell ref="AD50:AF50"/>
    <mergeCell ref="Y47:Z47"/>
    <mergeCell ref="AE47:AF47"/>
    <mergeCell ref="AH47:AJ47"/>
  </mergeCells>
  <pageMargins left="0" right="0" top="0" bottom="0" header="0" footer="0"/>
  <pageSetup paperSize="9" scale="68" orientation="landscape" r:id="rId1"/>
  <colBreaks count="1" manualBreakCount="1">
    <brk id="24" max="50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BQ58"/>
  <sheetViews>
    <sheetView view="pageBreakPreview" zoomScale="110" zoomScaleSheetLayoutView="110" workbookViewId="0">
      <pane xSplit="2" ySplit="14" topLeftCell="AB15" activePane="bottomRight" state="frozen"/>
      <selection pane="topRight" activeCell="C1" sqref="C1"/>
      <selection pane="bottomLeft" activeCell="A9" sqref="A9"/>
      <selection pane="bottomRight" activeCell="AO35" sqref="AO35"/>
    </sheetView>
  </sheetViews>
  <sheetFormatPr defaultRowHeight="15"/>
  <cols>
    <col min="1" max="1" width="4.28515625" customWidth="1"/>
    <col min="2" max="2" width="29.7109375" customWidth="1"/>
    <col min="3" max="3" width="8.42578125" customWidth="1"/>
    <col min="4" max="4" width="8" customWidth="1"/>
    <col min="5" max="5" width="7.85546875" customWidth="1"/>
    <col min="6" max="6" width="7.42578125" customWidth="1"/>
    <col min="7" max="7" width="8.42578125" customWidth="1"/>
    <col min="8" max="10" width="7.140625" customWidth="1"/>
    <col min="11" max="11" width="5.140625" customWidth="1"/>
    <col min="12" max="12" width="7.28515625" customWidth="1"/>
    <col min="13" max="13" width="9.85546875" customWidth="1"/>
    <col min="14" max="14" width="9" customWidth="1"/>
    <col min="15" max="15" width="9.5703125" customWidth="1"/>
    <col min="16" max="16" width="8" customWidth="1"/>
    <col min="17" max="17" width="9" customWidth="1"/>
    <col min="18" max="18" width="8.85546875" customWidth="1"/>
    <col min="19" max="20" width="7.42578125" customWidth="1"/>
    <col min="21" max="21" width="8.85546875" customWidth="1"/>
    <col min="22" max="22" width="7.42578125" customWidth="1"/>
    <col min="23" max="23" width="8.7109375" customWidth="1"/>
    <col min="24" max="24" width="7" customWidth="1"/>
    <col min="25" max="28" width="6.42578125" customWidth="1"/>
    <col min="29" max="29" width="6.7109375" customWidth="1"/>
    <col min="30" max="30" width="7.42578125" customWidth="1"/>
    <col min="31" max="31" width="9.140625" customWidth="1"/>
    <col min="32" max="32" width="9" customWidth="1"/>
    <col min="34" max="34" width="6.42578125" customWidth="1"/>
    <col min="35" max="35" width="9" customWidth="1"/>
    <col min="36" max="36" width="7.85546875" customWidth="1"/>
    <col min="37" max="37" width="8.7109375" customWidth="1"/>
    <col min="38" max="38" width="7" customWidth="1"/>
    <col min="39" max="39" width="5.28515625" customWidth="1"/>
    <col min="40" max="40" width="6.42578125" customWidth="1"/>
    <col min="41" max="41" width="7.85546875" customWidth="1"/>
    <col min="42" max="42" width="6.42578125" customWidth="1"/>
    <col min="43" max="43" width="9.5703125" customWidth="1"/>
    <col min="44" max="44" width="5.85546875" customWidth="1"/>
    <col min="45" max="45" width="29.42578125" customWidth="1"/>
    <col min="49" max="49" width="0.140625" customWidth="1"/>
  </cols>
  <sheetData>
    <row r="1" spans="1:49" ht="18.75">
      <c r="B1" s="10"/>
      <c r="C1" s="238" t="s">
        <v>28</v>
      </c>
      <c r="D1" s="239"/>
      <c r="E1" s="239"/>
      <c r="F1" s="239"/>
      <c r="G1" s="239"/>
      <c r="H1" s="239"/>
      <c r="I1" s="239"/>
      <c r="J1" s="239"/>
      <c r="K1" s="239"/>
      <c r="L1" s="5"/>
      <c r="AR1" s="124"/>
      <c r="AS1" s="124"/>
      <c r="AT1" s="124"/>
      <c r="AU1" s="124"/>
      <c r="AV1" s="124"/>
      <c r="AW1" s="51"/>
    </row>
    <row r="2" spans="1:49" ht="15.75">
      <c r="A2" s="236" t="s">
        <v>34</v>
      </c>
      <c r="B2" s="237"/>
      <c r="C2" s="240" t="s">
        <v>67</v>
      </c>
      <c r="D2" s="241"/>
      <c r="E2" s="241"/>
      <c r="F2" s="241"/>
      <c r="G2" s="241"/>
      <c r="H2" s="241"/>
      <c r="I2" s="241"/>
      <c r="J2" s="241"/>
      <c r="K2" s="241"/>
      <c r="L2" s="241"/>
      <c r="M2" s="241"/>
      <c r="AR2" s="124"/>
      <c r="AS2" s="124"/>
      <c r="AT2" s="124"/>
      <c r="AU2" s="124"/>
      <c r="AV2" s="124"/>
      <c r="AW2" s="51"/>
    </row>
    <row r="3" spans="1:49" ht="9" customHeight="1">
      <c r="A3" s="10"/>
      <c r="B3" s="10"/>
      <c r="C3" s="242" t="s">
        <v>30</v>
      </c>
      <c r="D3" s="209"/>
      <c r="E3" s="209"/>
      <c r="F3" s="209"/>
      <c r="G3" s="209"/>
      <c r="H3" s="209"/>
      <c r="I3" s="158"/>
      <c r="J3" s="158"/>
      <c r="K3" s="209" t="s">
        <v>29</v>
      </c>
      <c r="L3" s="209"/>
      <c r="M3" s="209"/>
      <c r="AR3" s="124"/>
      <c r="AS3" s="124"/>
      <c r="AT3" s="124"/>
      <c r="AU3" s="124"/>
      <c r="AV3" s="124"/>
      <c r="AW3" s="51"/>
    </row>
    <row r="4" spans="1:49">
      <c r="A4" s="10"/>
      <c r="B4" s="10"/>
      <c r="N4" s="239" t="s">
        <v>61</v>
      </c>
      <c r="O4" s="243"/>
      <c r="P4" s="243"/>
      <c r="Q4" s="243"/>
      <c r="AR4" s="124"/>
      <c r="AS4" s="124"/>
      <c r="AT4" s="124"/>
      <c r="AU4" s="124"/>
      <c r="AV4" s="124"/>
      <c r="AW4" s="51"/>
    </row>
    <row r="5" spans="1:49" ht="12.75" customHeight="1">
      <c r="A5" s="248" t="s">
        <v>68</v>
      </c>
      <c r="B5" s="248"/>
      <c r="C5" s="248"/>
      <c r="D5" s="248"/>
      <c r="E5" s="16"/>
      <c r="F5" s="16"/>
      <c r="L5" s="244" t="s">
        <v>35</v>
      </c>
      <c r="M5" s="244"/>
      <c r="N5" s="244"/>
      <c r="O5" s="244"/>
      <c r="P5" s="244"/>
      <c r="Q5" s="244"/>
      <c r="R5" s="244"/>
      <c r="S5" s="120"/>
      <c r="T5" s="120"/>
      <c r="U5" s="160"/>
      <c r="V5" s="160"/>
      <c r="AR5" s="124"/>
      <c r="AS5" s="124"/>
      <c r="AT5" s="124"/>
      <c r="AU5" s="124"/>
      <c r="AV5" s="124"/>
      <c r="AW5" s="51"/>
    </row>
    <row r="6" spans="1:49" ht="15" customHeight="1">
      <c r="B6" s="246" t="s">
        <v>188</v>
      </c>
      <c r="C6" s="196"/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  <c r="W6" s="244"/>
      <c r="X6" s="244"/>
      <c r="Y6" s="244"/>
      <c r="Z6" s="244"/>
      <c r="AR6" s="124"/>
      <c r="AS6" s="124"/>
      <c r="AT6" s="124"/>
      <c r="AU6" s="124"/>
      <c r="AV6" s="124"/>
      <c r="AW6" s="51"/>
    </row>
    <row r="7" spans="1:49" ht="12.75" customHeight="1">
      <c r="B7" s="10"/>
      <c r="C7" s="20"/>
      <c r="D7" s="124"/>
      <c r="E7" s="124"/>
      <c r="F7" s="126"/>
      <c r="G7" s="22"/>
      <c r="H7" s="126"/>
      <c r="I7" s="164"/>
      <c r="J7" s="164"/>
      <c r="K7" s="126"/>
      <c r="L7" s="126"/>
      <c r="M7" s="126"/>
      <c r="N7" s="126"/>
      <c r="O7" s="126"/>
      <c r="Q7" s="126"/>
      <c r="R7" s="234" t="s">
        <v>33</v>
      </c>
      <c r="S7" s="234"/>
      <c r="T7" s="234"/>
      <c r="U7" s="234"/>
      <c r="V7" s="234"/>
      <c r="W7" s="261"/>
      <c r="X7" s="261"/>
      <c r="Y7" s="261"/>
      <c r="Z7" s="261"/>
      <c r="AA7" s="196"/>
      <c r="AB7" s="196"/>
      <c r="AC7" s="196"/>
      <c r="AD7" s="196"/>
      <c r="AR7" s="124"/>
      <c r="AS7" s="124"/>
      <c r="AT7" s="124"/>
      <c r="AU7" s="124"/>
      <c r="AV7" s="124"/>
      <c r="AW7" s="51"/>
    </row>
    <row r="8" spans="1:49" ht="13.5" customHeight="1">
      <c r="B8" s="10"/>
      <c r="C8" s="228" t="s">
        <v>36</v>
      </c>
      <c r="D8" s="229"/>
      <c r="E8" s="190"/>
      <c r="F8" s="223" t="s">
        <v>37</v>
      </c>
      <c r="G8" s="224"/>
      <c r="H8" s="225"/>
      <c r="I8" s="166"/>
      <c r="J8" s="166"/>
      <c r="K8" s="126"/>
      <c r="L8" s="126"/>
      <c r="M8" s="126"/>
      <c r="N8" s="126"/>
      <c r="O8" s="126"/>
      <c r="Q8" s="126"/>
      <c r="R8" s="204" t="s">
        <v>38</v>
      </c>
      <c r="S8" s="204"/>
      <c r="T8" s="204"/>
      <c r="U8" s="204"/>
      <c r="V8" s="204"/>
      <c r="W8" s="211"/>
      <c r="X8" s="211"/>
      <c r="Y8" s="211"/>
      <c r="Z8" s="211"/>
      <c r="AA8" s="196"/>
      <c r="AB8" s="196"/>
      <c r="AC8" s="196"/>
      <c r="AR8" s="124"/>
      <c r="AS8" s="124"/>
      <c r="AT8" s="124"/>
      <c r="AU8" s="124"/>
      <c r="AV8" s="124"/>
      <c r="AW8" s="51"/>
    </row>
    <row r="9" spans="1:49" ht="12.75" customHeight="1">
      <c r="B9" s="10"/>
      <c r="C9" s="230">
        <v>40</v>
      </c>
      <c r="D9" s="231"/>
      <c r="E9" s="232"/>
      <c r="F9" s="226">
        <v>40</v>
      </c>
      <c r="G9" s="227"/>
      <c r="H9" s="227"/>
      <c r="I9" s="167"/>
      <c r="J9" s="167"/>
      <c r="K9" s="15"/>
      <c r="L9" s="15"/>
      <c r="M9" s="15"/>
      <c r="N9" s="14"/>
      <c r="O9" s="14"/>
      <c r="Q9" s="14"/>
      <c r="AR9" s="124"/>
      <c r="AS9" s="124"/>
      <c r="AT9" s="124"/>
      <c r="AU9" s="124"/>
      <c r="AV9" s="124"/>
      <c r="AW9" s="51"/>
    </row>
    <row r="10" spans="1:49" ht="12.75" customHeight="1">
      <c r="B10" s="194"/>
      <c r="C10" s="211"/>
      <c r="D10" s="211"/>
      <c r="E10" s="211"/>
      <c r="F10" s="211"/>
      <c r="G10" s="211"/>
      <c r="H10" s="211"/>
      <c r="I10" s="211"/>
      <c r="J10" s="211"/>
      <c r="K10" s="211"/>
      <c r="L10" s="211"/>
      <c r="M10" s="15"/>
      <c r="N10" s="14"/>
      <c r="O10" s="14"/>
      <c r="Q10" s="14"/>
      <c r="AR10" s="124"/>
      <c r="AS10" s="124"/>
      <c r="AT10" s="124"/>
      <c r="AU10" s="124"/>
      <c r="AV10" s="124"/>
      <c r="AW10" s="51"/>
    </row>
    <row r="11" spans="1:49" ht="15.75" customHeight="1">
      <c r="C11" s="206" t="s">
        <v>6</v>
      </c>
      <c r="D11" s="207"/>
      <c r="E11" s="207"/>
      <c r="F11" s="207"/>
      <c r="G11" s="207"/>
      <c r="H11" s="208"/>
      <c r="I11" s="201" t="s">
        <v>7</v>
      </c>
      <c r="J11" s="268"/>
      <c r="K11" s="268"/>
      <c r="L11" s="232"/>
      <c r="M11" s="201" t="s">
        <v>17</v>
      </c>
      <c r="N11" s="202"/>
      <c r="O11" s="202"/>
      <c r="P11" s="202"/>
      <c r="Q11" s="202"/>
      <c r="R11" s="202"/>
      <c r="S11" s="202"/>
      <c r="T11" s="202"/>
      <c r="U11" s="202"/>
      <c r="V11" s="202"/>
      <c r="W11" s="202"/>
      <c r="X11" s="202"/>
      <c r="Y11" s="202"/>
      <c r="Z11" s="202"/>
      <c r="AA11" s="202"/>
      <c r="AB11" s="203"/>
      <c r="AC11" s="201" t="s">
        <v>18</v>
      </c>
      <c r="AD11" s="202"/>
      <c r="AE11" s="202"/>
      <c r="AF11" s="203"/>
      <c r="AG11" s="188" t="s">
        <v>19</v>
      </c>
      <c r="AH11" s="269"/>
      <c r="AI11" s="269"/>
      <c r="AJ11" s="269"/>
      <c r="AK11" s="269"/>
      <c r="AL11" s="269"/>
      <c r="AM11" s="189"/>
      <c r="AN11" s="189"/>
      <c r="AO11" s="189"/>
      <c r="AP11" s="190"/>
      <c r="AQ11" s="1"/>
      <c r="AR11" s="50"/>
      <c r="AS11" s="124"/>
      <c r="AT11" s="124"/>
      <c r="AU11" s="124"/>
      <c r="AV11" s="124"/>
      <c r="AW11" s="51"/>
    </row>
    <row r="12" spans="1:49" ht="51" customHeight="1">
      <c r="A12" s="214" t="s">
        <v>0</v>
      </c>
      <c r="B12" s="249" t="s">
        <v>23</v>
      </c>
      <c r="C12" s="233" t="s">
        <v>168</v>
      </c>
      <c r="D12" s="200"/>
      <c r="E12" s="198" t="s">
        <v>107</v>
      </c>
      <c r="F12" s="199"/>
      <c r="G12" s="198" t="s">
        <v>169</v>
      </c>
      <c r="H12" s="199"/>
      <c r="I12" s="198" t="s">
        <v>170</v>
      </c>
      <c r="J12" s="199"/>
      <c r="K12" s="198" t="s">
        <v>113</v>
      </c>
      <c r="L12" s="199"/>
      <c r="M12" s="198" t="s">
        <v>171</v>
      </c>
      <c r="N12" s="199"/>
      <c r="O12" s="198" t="s">
        <v>172</v>
      </c>
      <c r="P12" s="199"/>
      <c r="Q12" s="198" t="s">
        <v>173</v>
      </c>
      <c r="R12" s="199"/>
      <c r="S12" s="198" t="s">
        <v>114</v>
      </c>
      <c r="T12" s="199"/>
      <c r="U12" s="198" t="s">
        <v>174</v>
      </c>
      <c r="V12" s="199"/>
      <c r="W12" s="198" t="s">
        <v>143</v>
      </c>
      <c r="X12" s="199"/>
      <c r="Y12" s="198" t="s">
        <v>115</v>
      </c>
      <c r="Z12" s="199"/>
      <c r="AA12" s="198" t="s">
        <v>45</v>
      </c>
      <c r="AB12" s="199"/>
      <c r="AC12" s="198" t="s">
        <v>109</v>
      </c>
      <c r="AD12" s="200"/>
      <c r="AE12" s="198" t="s">
        <v>175</v>
      </c>
      <c r="AF12" s="199"/>
      <c r="AG12" s="198" t="s">
        <v>145</v>
      </c>
      <c r="AH12" s="199"/>
      <c r="AI12" s="198" t="s">
        <v>176</v>
      </c>
      <c r="AJ12" s="199"/>
      <c r="AK12" s="198" t="s">
        <v>116</v>
      </c>
      <c r="AL12" s="199"/>
      <c r="AM12" s="198" t="s">
        <v>106</v>
      </c>
      <c r="AN12" s="199"/>
      <c r="AO12" s="198" t="s">
        <v>25</v>
      </c>
      <c r="AP12" s="199"/>
      <c r="AQ12" s="40" t="s">
        <v>22</v>
      </c>
      <c r="AR12" s="214" t="s">
        <v>0</v>
      </c>
      <c r="AS12" s="214" t="s">
        <v>23</v>
      </c>
      <c r="AT12" s="124"/>
      <c r="AU12" s="124"/>
      <c r="AV12" s="124"/>
      <c r="AW12" s="51"/>
    </row>
    <row r="13" spans="1:49" ht="32.25" customHeight="1">
      <c r="A13" s="258"/>
      <c r="B13" s="250"/>
      <c r="C13" s="219" t="s">
        <v>4</v>
      </c>
      <c r="D13" s="41" t="s">
        <v>24</v>
      </c>
      <c r="E13" s="221" t="s">
        <v>4</v>
      </c>
      <c r="F13" s="56" t="s">
        <v>24</v>
      </c>
      <c r="G13" s="212" t="s">
        <v>4</v>
      </c>
      <c r="H13" s="56" t="s">
        <v>24</v>
      </c>
      <c r="I13" s="191" t="s">
        <v>4</v>
      </c>
      <c r="J13" s="56" t="s">
        <v>127</v>
      </c>
      <c r="K13" s="212" t="s">
        <v>4</v>
      </c>
      <c r="L13" s="56" t="s">
        <v>24</v>
      </c>
      <c r="M13" s="212" t="s">
        <v>4</v>
      </c>
      <c r="N13" s="56" t="s">
        <v>24</v>
      </c>
      <c r="O13" s="212" t="s">
        <v>4</v>
      </c>
      <c r="P13" s="56" t="s">
        <v>24</v>
      </c>
      <c r="Q13" s="212" t="s">
        <v>4</v>
      </c>
      <c r="R13" s="56" t="s">
        <v>24</v>
      </c>
      <c r="S13" s="212" t="s">
        <v>4</v>
      </c>
      <c r="T13" s="56" t="s">
        <v>24</v>
      </c>
      <c r="U13" s="191" t="s">
        <v>4</v>
      </c>
      <c r="V13" s="56" t="s">
        <v>127</v>
      </c>
      <c r="W13" s="212" t="s">
        <v>4</v>
      </c>
      <c r="X13" s="56" t="s">
        <v>24</v>
      </c>
      <c r="Y13" s="212" t="s">
        <v>4</v>
      </c>
      <c r="Z13" s="56" t="s">
        <v>24</v>
      </c>
      <c r="AA13" s="212" t="s">
        <v>4</v>
      </c>
      <c r="AB13" s="56" t="s">
        <v>24</v>
      </c>
      <c r="AC13" s="212" t="s">
        <v>4</v>
      </c>
      <c r="AD13" s="56" t="s">
        <v>24</v>
      </c>
      <c r="AE13" s="212" t="s">
        <v>4</v>
      </c>
      <c r="AF13" s="56" t="s">
        <v>24</v>
      </c>
      <c r="AG13" s="212" t="s">
        <v>4</v>
      </c>
      <c r="AH13" s="56" t="s">
        <v>24</v>
      </c>
      <c r="AI13" s="212" t="s">
        <v>4</v>
      </c>
      <c r="AJ13" s="56" t="s">
        <v>24</v>
      </c>
      <c r="AK13" s="212" t="s">
        <v>4</v>
      </c>
      <c r="AL13" s="56" t="s">
        <v>24</v>
      </c>
      <c r="AM13" s="212" t="s">
        <v>4</v>
      </c>
      <c r="AN13" s="56" t="s">
        <v>24</v>
      </c>
      <c r="AO13" s="212" t="s">
        <v>4</v>
      </c>
      <c r="AP13" s="56" t="s">
        <v>24</v>
      </c>
      <c r="AQ13" s="40" t="s">
        <v>26</v>
      </c>
      <c r="AR13" s="215"/>
      <c r="AS13" s="215"/>
      <c r="AT13" s="124"/>
      <c r="AU13" s="124"/>
      <c r="AV13" s="124"/>
      <c r="AW13" s="51"/>
    </row>
    <row r="14" spans="1:49" s="2" customFormat="1" ht="14.25" customHeight="1">
      <c r="A14" s="259"/>
      <c r="B14" s="250"/>
      <c r="C14" s="220"/>
      <c r="D14" s="57">
        <v>40</v>
      </c>
      <c r="E14" s="222"/>
      <c r="F14" s="75">
        <f>D14</f>
        <v>40</v>
      </c>
      <c r="G14" s="213"/>
      <c r="H14" s="75">
        <f>D14</f>
        <v>40</v>
      </c>
      <c r="I14" s="192"/>
      <c r="J14" s="75">
        <f>D14</f>
        <v>40</v>
      </c>
      <c r="K14" s="213"/>
      <c r="L14" s="75">
        <f>D14</f>
        <v>40</v>
      </c>
      <c r="M14" s="213"/>
      <c r="N14" s="75">
        <f>D14</f>
        <v>40</v>
      </c>
      <c r="O14" s="213"/>
      <c r="P14" s="75">
        <f>D14</f>
        <v>40</v>
      </c>
      <c r="Q14" s="213"/>
      <c r="R14" s="75">
        <f>D14</f>
        <v>40</v>
      </c>
      <c r="S14" s="213"/>
      <c r="T14" s="75">
        <f>H14</f>
        <v>40</v>
      </c>
      <c r="U14" s="192"/>
      <c r="V14" s="75">
        <f>D14</f>
        <v>40</v>
      </c>
      <c r="W14" s="213"/>
      <c r="X14" s="75">
        <f>D14</f>
        <v>40</v>
      </c>
      <c r="Y14" s="213"/>
      <c r="Z14" s="75">
        <f>D14</f>
        <v>40</v>
      </c>
      <c r="AA14" s="213"/>
      <c r="AB14" s="75">
        <f>D14</f>
        <v>40</v>
      </c>
      <c r="AC14" s="213"/>
      <c r="AD14" s="75">
        <f>D14</f>
        <v>40</v>
      </c>
      <c r="AE14" s="213"/>
      <c r="AF14" s="75">
        <f>D14</f>
        <v>40</v>
      </c>
      <c r="AG14" s="213"/>
      <c r="AH14" s="75">
        <f>D14</f>
        <v>40</v>
      </c>
      <c r="AI14" s="213"/>
      <c r="AJ14" s="75">
        <f>F14</f>
        <v>40</v>
      </c>
      <c r="AK14" s="213"/>
      <c r="AL14" s="75">
        <f>D14</f>
        <v>40</v>
      </c>
      <c r="AM14" s="213"/>
      <c r="AN14" s="75">
        <f>D14</f>
        <v>40</v>
      </c>
      <c r="AO14" s="213"/>
      <c r="AP14" s="75">
        <f>D14</f>
        <v>40</v>
      </c>
      <c r="AQ14" s="42"/>
      <c r="AR14" s="216"/>
      <c r="AS14" s="216"/>
      <c r="AT14" s="53"/>
      <c r="AU14" s="53"/>
      <c r="AV14" s="53"/>
      <c r="AW14" s="52"/>
    </row>
    <row r="15" spans="1:49">
      <c r="A15" s="91">
        <v>1</v>
      </c>
      <c r="B15" s="108" t="s">
        <v>21</v>
      </c>
      <c r="C15" s="169"/>
      <c r="D15" s="170"/>
      <c r="E15" s="169"/>
      <c r="F15" s="171"/>
      <c r="G15" s="169"/>
      <c r="H15" s="171"/>
      <c r="I15" s="179"/>
      <c r="J15" s="81">
        <f>I15*J14</f>
        <v>0</v>
      </c>
      <c r="K15" s="169"/>
      <c r="L15" s="171"/>
      <c r="M15" s="169"/>
      <c r="N15" s="171"/>
      <c r="O15" s="169"/>
      <c r="P15" s="171"/>
      <c r="Q15" s="169"/>
      <c r="R15" s="171"/>
      <c r="S15" s="171"/>
      <c r="T15" s="171"/>
      <c r="U15" s="171"/>
      <c r="V15" s="171"/>
      <c r="W15" s="169"/>
      <c r="X15" s="170"/>
      <c r="Y15" s="169"/>
      <c r="Z15" s="171"/>
      <c r="AA15" s="169"/>
      <c r="AB15" s="171"/>
      <c r="AC15" s="169"/>
      <c r="AD15" s="171"/>
      <c r="AE15" s="169"/>
      <c r="AF15" s="171"/>
      <c r="AG15" s="169"/>
      <c r="AH15" s="171"/>
      <c r="AI15" s="171"/>
      <c r="AJ15" s="171"/>
      <c r="AK15" s="169"/>
      <c r="AL15" s="171"/>
      <c r="AM15" s="169"/>
      <c r="AN15" s="171"/>
      <c r="AO15" s="45"/>
      <c r="AP15" s="55"/>
      <c r="AQ15" s="74">
        <f>D15+F15+H15+J15+L15+N15+P15+R15+T15+V15+X15+Z15+AB15+AD15+AF15+AH15+AJ15+AL15+AN15+AP15</f>
        <v>0</v>
      </c>
      <c r="AR15" s="91">
        <v>1</v>
      </c>
      <c r="AS15" s="108" t="s">
        <v>21</v>
      </c>
      <c r="AT15" s="124"/>
      <c r="AU15" s="124"/>
      <c r="AV15" s="124"/>
      <c r="AW15" s="51"/>
    </row>
    <row r="16" spans="1:49">
      <c r="A16" s="91">
        <v>2</v>
      </c>
      <c r="B16" s="92" t="s">
        <v>1</v>
      </c>
      <c r="C16" s="169"/>
      <c r="D16" s="170"/>
      <c r="E16" s="54"/>
      <c r="F16" s="81">
        <f>E16*F14</f>
        <v>0</v>
      </c>
      <c r="G16" s="169"/>
      <c r="H16" s="171"/>
      <c r="I16" s="171"/>
      <c r="J16" s="171"/>
      <c r="K16" s="169"/>
      <c r="L16" s="171"/>
      <c r="M16" s="169"/>
      <c r="N16" s="171"/>
      <c r="O16" s="169"/>
      <c r="P16" s="170"/>
      <c r="Q16" s="169"/>
      <c r="R16" s="171"/>
      <c r="S16" s="171"/>
      <c r="T16" s="171"/>
      <c r="U16" s="171"/>
      <c r="V16" s="171"/>
      <c r="W16" s="54"/>
      <c r="X16" s="81">
        <f>W16*X14</f>
        <v>0</v>
      </c>
      <c r="Y16" s="169"/>
      <c r="Z16" s="171"/>
      <c r="AA16" s="169"/>
      <c r="AB16" s="171"/>
      <c r="AC16" s="169"/>
      <c r="AD16" s="170"/>
      <c r="AE16" s="169"/>
      <c r="AF16" s="81">
        <f>AE16*AF14</f>
        <v>0</v>
      </c>
      <c r="AG16" s="169"/>
      <c r="AH16" s="171"/>
      <c r="AI16" s="179"/>
      <c r="AJ16" s="81">
        <f>AI16*AJ14</f>
        <v>0</v>
      </c>
      <c r="AK16" s="54"/>
      <c r="AL16" s="81">
        <f>AK16*AL14</f>
        <v>0</v>
      </c>
      <c r="AM16" s="169"/>
      <c r="AN16" s="171"/>
      <c r="AO16" s="45"/>
      <c r="AP16" s="55"/>
      <c r="AQ16" s="74">
        <f t="shared" ref="AQ16:AQ50" si="0">D16+F16+H16+J16+L16+N16+P16+R16+T16+V16+X16+Z16+AB16+AD16+AF16+AH16+AJ16+AL16+AN16+AP16</f>
        <v>0</v>
      </c>
      <c r="AR16" s="91">
        <v>2</v>
      </c>
      <c r="AS16" s="92" t="s">
        <v>1</v>
      </c>
      <c r="AT16" s="124"/>
      <c r="AU16" s="124"/>
      <c r="AV16" s="124"/>
      <c r="AW16" s="51"/>
    </row>
    <row r="17" spans="1:49">
      <c r="A17" s="91">
        <v>3</v>
      </c>
      <c r="B17" s="92" t="s">
        <v>2</v>
      </c>
      <c r="C17" s="169"/>
      <c r="D17" s="81">
        <f>C17*D14</f>
        <v>0</v>
      </c>
      <c r="E17" s="169"/>
      <c r="F17" s="170"/>
      <c r="G17" s="169"/>
      <c r="H17" s="170"/>
      <c r="I17" s="170"/>
      <c r="J17" s="170"/>
      <c r="K17" s="169"/>
      <c r="L17" s="171"/>
      <c r="M17" s="169"/>
      <c r="N17" s="171"/>
      <c r="O17" s="169"/>
      <c r="P17" s="171"/>
      <c r="Q17" s="54"/>
      <c r="R17" s="81">
        <f>Q17*R14</f>
        <v>0</v>
      </c>
      <c r="S17" s="179"/>
      <c r="T17" s="81">
        <f>S17*T14</f>
        <v>0</v>
      </c>
      <c r="U17" s="170"/>
      <c r="V17" s="170"/>
      <c r="W17" s="169"/>
      <c r="X17" s="171"/>
      <c r="Y17" s="169"/>
      <c r="Z17" s="171"/>
      <c r="AA17" s="169"/>
      <c r="AB17" s="171"/>
      <c r="AC17" s="169"/>
      <c r="AD17" s="170"/>
      <c r="AE17" s="169"/>
      <c r="AF17" s="81">
        <f>AE17*AF14</f>
        <v>0</v>
      </c>
      <c r="AG17" s="169"/>
      <c r="AH17" s="170"/>
      <c r="AI17" s="170"/>
      <c r="AJ17" s="170"/>
      <c r="AK17" s="54"/>
      <c r="AL17" s="81">
        <f>AK17*AL14</f>
        <v>0</v>
      </c>
      <c r="AM17" s="169"/>
      <c r="AN17" s="171"/>
      <c r="AO17" s="45"/>
      <c r="AP17" s="55"/>
      <c r="AQ17" s="74">
        <f t="shared" si="0"/>
        <v>0</v>
      </c>
      <c r="AR17" s="91">
        <v>3</v>
      </c>
      <c r="AS17" s="92" t="s">
        <v>2</v>
      </c>
      <c r="AT17" s="124"/>
      <c r="AU17" s="124"/>
      <c r="AV17" s="124"/>
      <c r="AW17" s="51"/>
    </row>
    <row r="18" spans="1:49">
      <c r="A18" s="91">
        <v>4</v>
      </c>
      <c r="B18" s="92" t="s">
        <v>3</v>
      </c>
      <c r="C18" s="169"/>
      <c r="D18" s="81">
        <f>C18*D14</f>
        <v>0</v>
      </c>
      <c r="E18" s="169"/>
      <c r="F18" s="171"/>
      <c r="G18" s="54"/>
      <c r="H18" s="81">
        <f>G18*H14</f>
        <v>0</v>
      </c>
      <c r="I18" s="170"/>
      <c r="J18" s="170"/>
      <c r="K18" s="169"/>
      <c r="L18" s="171"/>
      <c r="M18" s="169"/>
      <c r="N18" s="171"/>
      <c r="O18" s="169"/>
      <c r="P18" s="171"/>
      <c r="Q18" s="169"/>
      <c r="R18" s="170"/>
      <c r="S18" s="179"/>
      <c r="T18" s="81">
        <f>S18*T14</f>
        <v>0</v>
      </c>
      <c r="U18" s="179"/>
      <c r="V18" s="81">
        <f>U18*V14</f>
        <v>0</v>
      </c>
      <c r="W18" s="169"/>
      <c r="X18" s="171"/>
      <c r="Y18" s="169"/>
      <c r="Z18" s="171"/>
      <c r="AA18" s="169"/>
      <c r="AB18" s="171"/>
      <c r="AC18" s="169"/>
      <c r="AD18" s="170"/>
      <c r="AE18" s="169"/>
      <c r="AF18" s="81">
        <f>AE18*AF14</f>
        <v>0</v>
      </c>
      <c r="AG18" s="169"/>
      <c r="AH18" s="170"/>
      <c r="AI18" s="179"/>
      <c r="AJ18" s="81">
        <f>AI18*AJ14</f>
        <v>0</v>
      </c>
      <c r="AK18" s="169"/>
      <c r="AL18" s="171"/>
      <c r="AM18" s="169"/>
      <c r="AN18" s="171"/>
      <c r="AO18" s="45"/>
      <c r="AP18" s="55"/>
      <c r="AQ18" s="74">
        <f t="shared" si="0"/>
        <v>0</v>
      </c>
      <c r="AR18" s="91">
        <v>4</v>
      </c>
      <c r="AS18" s="92" t="s">
        <v>3</v>
      </c>
      <c r="AT18" s="124"/>
      <c r="AU18" s="124"/>
      <c r="AV18" s="124"/>
      <c r="AW18" s="51"/>
    </row>
    <row r="19" spans="1:49">
      <c r="A19" s="91">
        <v>5</v>
      </c>
      <c r="B19" s="92" t="s">
        <v>150</v>
      </c>
      <c r="C19" s="169"/>
      <c r="D19" s="171"/>
      <c r="E19" s="169"/>
      <c r="F19" s="170"/>
      <c r="G19" s="169"/>
      <c r="H19" s="171"/>
      <c r="I19" s="171"/>
      <c r="J19" s="171"/>
      <c r="K19" s="169"/>
      <c r="L19" s="171"/>
      <c r="M19" s="169"/>
      <c r="N19" s="171"/>
      <c r="O19" s="169"/>
      <c r="P19" s="171"/>
      <c r="Q19" s="169"/>
      <c r="R19" s="171"/>
      <c r="S19" s="171"/>
      <c r="T19" s="171"/>
      <c r="U19" s="171"/>
      <c r="V19" s="171"/>
      <c r="W19" s="169"/>
      <c r="X19" s="171"/>
      <c r="Y19" s="169"/>
      <c r="Z19" s="171"/>
      <c r="AA19" s="169"/>
      <c r="AB19" s="171"/>
      <c r="AC19" s="169"/>
      <c r="AD19" s="171"/>
      <c r="AE19" s="169"/>
      <c r="AF19" s="170"/>
      <c r="AG19" s="54"/>
      <c r="AH19" s="81">
        <f>AG19*AH14</f>
        <v>0</v>
      </c>
      <c r="AI19" s="171"/>
      <c r="AJ19" s="171"/>
      <c r="AK19" s="169"/>
      <c r="AL19" s="171"/>
      <c r="AM19" s="169"/>
      <c r="AN19" s="171"/>
      <c r="AO19" s="45"/>
      <c r="AP19" s="55"/>
      <c r="AQ19" s="74">
        <f t="shared" si="0"/>
        <v>0</v>
      </c>
      <c r="AR19" s="91">
        <v>5</v>
      </c>
      <c r="AS19" s="92" t="s">
        <v>150</v>
      </c>
      <c r="AT19" s="124"/>
      <c r="AU19" s="124"/>
      <c r="AV19" s="124"/>
      <c r="AW19" s="51"/>
    </row>
    <row r="20" spans="1:49">
      <c r="A20" s="91">
        <v>6</v>
      </c>
      <c r="B20" s="92" t="s">
        <v>5</v>
      </c>
      <c r="C20" s="169"/>
      <c r="D20" s="170"/>
      <c r="E20" s="169"/>
      <c r="F20" s="171"/>
      <c r="G20" s="54"/>
      <c r="H20" s="81">
        <f>G20*H14</f>
        <v>0</v>
      </c>
      <c r="I20" s="170"/>
      <c r="J20" s="170"/>
      <c r="K20" s="169"/>
      <c r="L20" s="171"/>
      <c r="M20" s="169"/>
      <c r="N20" s="171"/>
      <c r="O20" s="169"/>
      <c r="P20" s="171"/>
      <c r="Q20" s="169"/>
      <c r="R20" s="171"/>
      <c r="S20" s="171"/>
      <c r="T20" s="171"/>
      <c r="U20" s="171"/>
      <c r="V20" s="171"/>
      <c r="W20" s="169"/>
      <c r="X20" s="171"/>
      <c r="Y20" s="169"/>
      <c r="Z20" s="171"/>
      <c r="AA20" s="169"/>
      <c r="AB20" s="171"/>
      <c r="AC20" s="169"/>
      <c r="AD20" s="171"/>
      <c r="AE20" s="169"/>
      <c r="AF20" s="170"/>
      <c r="AG20" s="169"/>
      <c r="AH20" s="171"/>
      <c r="AI20" s="171"/>
      <c r="AJ20" s="171"/>
      <c r="AK20" s="169"/>
      <c r="AL20" s="171"/>
      <c r="AM20" s="169"/>
      <c r="AN20" s="171"/>
      <c r="AO20" s="45"/>
      <c r="AP20" s="55"/>
      <c r="AQ20" s="74">
        <f t="shared" si="0"/>
        <v>0</v>
      </c>
      <c r="AR20" s="91">
        <v>6</v>
      </c>
      <c r="AS20" s="92" t="s">
        <v>5</v>
      </c>
      <c r="AT20" s="124"/>
      <c r="AU20" s="124"/>
      <c r="AV20" s="124"/>
      <c r="AW20" s="51"/>
    </row>
    <row r="21" spans="1:49">
      <c r="A21" s="91">
        <v>7</v>
      </c>
      <c r="B21" s="92" t="s">
        <v>20</v>
      </c>
      <c r="C21" s="169"/>
      <c r="D21" s="81">
        <f>C21*D14</f>
        <v>0</v>
      </c>
      <c r="E21" s="169"/>
      <c r="F21" s="171"/>
      <c r="G21" s="54"/>
      <c r="H21" s="81"/>
      <c r="I21" s="170"/>
      <c r="J21" s="170"/>
      <c r="K21" s="54"/>
      <c r="L21" s="81">
        <f>L14*K21</f>
        <v>0</v>
      </c>
      <c r="M21" s="169"/>
      <c r="N21" s="171"/>
      <c r="O21" s="169"/>
      <c r="P21" s="171"/>
      <c r="Q21" s="54"/>
      <c r="R21" s="81">
        <f>Q21*R14</f>
        <v>0</v>
      </c>
      <c r="S21" s="171"/>
      <c r="T21" s="171"/>
      <c r="U21" s="171"/>
      <c r="V21" s="171"/>
      <c r="W21" s="169"/>
      <c r="X21" s="171"/>
      <c r="Y21" s="169"/>
      <c r="Z21" s="171"/>
      <c r="AA21" s="169"/>
      <c r="AB21" s="171"/>
      <c r="AC21" s="169"/>
      <c r="AD21" s="171"/>
      <c r="AE21" s="169"/>
      <c r="AF21" s="81">
        <f>AE21*AF14</f>
        <v>0</v>
      </c>
      <c r="AG21" s="169"/>
      <c r="AH21" s="171"/>
      <c r="AI21" s="179"/>
      <c r="AJ21" s="81">
        <f>AI21*AJ14</f>
        <v>0</v>
      </c>
      <c r="AK21" s="169"/>
      <c r="AL21" s="171"/>
      <c r="AM21" s="169"/>
      <c r="AN21" s="171"/>
      <c r="AO21" s="45"/>
      <c r="AP21" s="55"/>
      <c r="AQ21" s="74">
        <f t="shared" si="0"/>
        <v>0</v>
      </c>
      <c r="AR21" s="91">
        <v>7</v>
      </c>
      <c r="AS21" s="92" t="s">
        <v>20</v>
      </c>
      <c r="AT21" s="124"/>
      <c r="AU21" s="124"/>
      <c r="AV21" s="124"/>
      <c r="AW21" s="51"/>
    </row>
    <row r="22" spans="1:49">
      <c r="A22" s="91">
        <v>8</v>
      </c>
      <c r="B22" s="93" t="s">
        <v>149</v>
      </c>
      <c r="C22" s="169"/>
      <c r="D22" s="170"/>
      <c r="E22" s="169"/>
      <c r="F22" s="171"/>
      <c r="G22" s="169"/>
      <c r="H22" s="171"/>
      <c r="I22" s="171"/>
      <c r="J22" s="171"/>
      <c r="K22" s="169"/>
      <c r="L22" s="170"/>
      <c r="M22" s="169"/>
      <c r="N22" s="171"/>
      <c r="O22" s="169"/>
      <c r="P22" s="171"/>
      <c r="Q22" s="54"/>
      <c r="R22" s="81">
        <f>Q22*R14</f>
        <v>0</v>
      </c>
      <c r="S22" s="171"/>
      <c r="T22" s="170"/>
      <c r="U22" s="170"/>
      <c r="V22" s="170"/>
      <c r="W22" s="169"/>
      <c r="X22" s="171"/>
      <c r="Y22" s="169"/>
      <c r="Z22" s="171"/>
      <c r="AA22" s="169"/>
      <c r="AB22" s="171"/>
      <c r="AC22" s="169"/>
      <c r="AD22" s="171"/>
      <c r="AE22" s="169"/>
      <c r="AF22" s="170"/>
      <c r="AG22" s="169"/>
      <c r="AH22" s="171"/>
      <c r="AI22" s="171"/>
      <c r="AJ22" s="171"/>
      <c r="AK22" s="169"/>
      <c r="AL22" s="171"/>
      <c r="AM22" s="169"/>
      <c r="AN22" s="171"/>
      <c r="AO22" s="45"/>
      <c r="AP22" s="55"/>
      <c r="AQ22" s="74">
        <f t="shared" si="0"/>
        <v>0</v>
      </c>
      <c r="AR22" s="91">
        <v>8</v>
      </c>
      <c r="AS22" s="93" t="s">
        <v>149</v>
      </c>
      <c r="AT22" s="124"/>
      <c r="AU22" s="124"/>
      <c r="AV22" s="124"/>
      <c r="AW22" s="51"/>
    </row>
    <row r="23" spans="1:49">
      <c r="A23" s="91">
        <v>9</v>
      </c>
      <c r="B23" s="92" t="s">
        <v>8</v>
      </c>
      <c r="C23" s="169"/>
      <c r="D23" s="171"/>
      <c r="E23" s="169"/>
      <c r="F23" s="171"/>
      <c r="G23" s="169"/>
      <c r="H23" s="171"/>
      <c r="I23" s="171"/>
      <c r="J23" s="171"/>
      <c r="K23" s="169"/>
      <c r="L23" s="171"/>
      <c r="M23" s="169"/>
      <c r="N23" s="170"/>
      <c r="O23" s="169"/>
      <c r="P23" s="81">
        <f>O23*P14</f>
        <v>0</v>
      </c>
      <c r="Q23" s="169"/>
      <c r="R23" s="170"/>
      <c r="S23" s="170"/>
      <c r="T23" s="170"/>
      <c r="U23" s="180"/>
      <c r="V23" s="81">
        <f>U23*V14</f>
        <v>0</v>
      </c>
      <c r="W23" s="169"/>
      <c r="X23" s="171"/>
      <c r="Y23" s="169"/>
      <c r="Z23" s="171"/>
      <c r="AA23" s="169"/>
      <c r="AB23" s="171"/>
      <c r="AC23" s="169"/>
      <c r="AD23" s="171"/>
      <c r="AE23" s="169"/>
      <c r="AF23" s="170"/>
      <c r="AG23" s="54"/>
      <c r="AH23" s="81">
        <f>AG23*AH14</f>
        <v>0</v>
      </c>
      <c r="AI23" s="170"/>
      <c r="AJ23" s="170"/>
      <c r="AK23" s="169"/>
      <c r="AL23" s="171"/>
      <c r="AM23" s="169"/>
      <c r="AN23" s="171"/>
      <c r="AO23" s="45"/>
      <c r="AP23" s="55"/>
      <c r="AQ23" s="74">
        <f t="shared" si="0"/>
        <v>0</v>
      </c>
      <c r="AR23" s="91">
        <v>9</v>
      </c>
      <c r="AS23" s="92" t="s">
        <v>8</v>
      </c>
      <c r="AT23" s="124"/>
      <c r="AU23" s="124"/>
      <c r="AV23" s="124"/>
      <c r="AW23" s="51"/>
    </row>
    <row r="24" spans="1:49">
      <c r="A24" s="91">
        <v>10</v>
      </c>
      <c r="B24" s="92" t="s">
        <v>126</v>
      </c>
      <c r="C24" s="169"/>
      <c r="D24" s="171"/>
      <c r="E24" s="169"/>
      <c r="F24" s="171"/>
      <c r="G24" s="169"/>
      <c r="H24" s="171"/>
      <c r="I24" s="171"/>
      <c r="J24" s="171"/>
      <c r="K24" s="169"/>
      <c r="L24" s="171"/>
      <c r="M24" s="169"/>
      <c r="N24" s="170"/>
      <c r="O24" s="169"/>
      <c r="P24" s="81">
        <f>O24*P14</f>
        <v>0</v>
      </c>
      <c r="Q24" s="169"/>
      <c r="R24" s="171"/>
      <c r="S24" s="171"/>
      <c r="T24" s="171"/>
      <c r="U24" s="171"/>
      <c r="V24" s="171"/>
      <c r="W24" s="169"/>
      <c r="X24" s="171"/>
      <c r="Y24" s="169"/>
      <c r="Z24" s="171"/>
      <c r="AA24" s="169"/>
      <c r="AB24" s="171"/>
      <c r="AC24" s="169"/>
      <c r="AD24" s="171"/>
      <c r="AE24" s="169"/>
      <c r="AF24" s="170"/>
      <c r="AG24" s="169"/>
      <c r="AH24" s="170"/>
      <c r="AI24" s="171"/>
      <c r="AJ24" s="171"/>
      <c r="AK24" s="169"/>
      <c r="AL24" s="171"/>
      <c r="AM24" s="169"/>
      <c r="AN24" s="171"/>
      <c r="AO24" s="45"/>
      <c r="AP24" s="55"/>
      <c r="AQ24" s="74">
        <f t="shared" si="0"/>
        <v>0</v>
      </c>
      <c r="AR24" s="91">
        <v>10</v>
      </c>
      <c r="AS24" s="92" t="s">
        <v>126</v>
      </c>
      <c r="AT24" s="124"/>
      <c r="AU24" s="124"/>
      <c r="AV24" s="124"/>
      <c r="AW24" s="51"/>
    </row>
    <row r="25" spans="1:49">
      <c r="A25" s="91">
        <v>11</v>
      </c>
      <c r="B25" s="92" t="s">
        <v>9</v>
      </c>
      <c r="C25" s="169"/>
      <c r="D25" s="171"/>
      <c r="E25" s="169"/>
      <c r="F25" s="171"/>
      <c r="G25" s="169"/>
      <c r="H25" s="171"/>
      <c r="I25" s="171"/>
      <c r="J25" s="171"/>
      <c r="K25" s="169"/>
      <c r="L25" s="171"/>
      <c r="M25" s="169"/>
      <c r="N25" s="170"/>
      <c r="O25" s="169"/>
      <c r="P25" s="81">
        <f>O25*P14</f>
        <v>0</v>
      </c>
      <c r="Q25" s="169"/>
      <c r="R25" s="170"/>
      <c r="S25" s="171"/>
      <c r="T25" s="171"/>
      <c r="U25" s="171"/>
      <c r="V25" s="171"/>
      <c r="W25" s="169"/>
      <c r="X25" s="171"/>
      <c r="Y25" s="169"/>
      <c r="Z25" s="171"/>
      <c r="AA25" s="169"/>
      <c r="AB25" s="171"/>
      <c r="AC25" s="169"/>
      <c r="AD25" s="171"/>
      <c r="AE25" s="54"/>
      <c r="AF25" s="81">
        <f>AE25*AF14</f>
        <v>0</v>
      </c>
      <c r="AG25" s="169"/>
      <c r="AH25" s="81">
        <f>AG25*AH14</f>
        <v>0</v>
      </c>
      <c r="AI25" s="170"/>
      <c r="AJ25" s="170"/>
      <c r="AK25" s="169"/>
      <c r="AL25" s="171"/>
      <c r="AM25" s="169"/>
      <c r="AN25" s="171"/>
      <c r="AO25" s="45"/>
      <c r="AP25" s="55"/>
      <c r="AQ25" s="74">
        <f t="shared" si="0"/>
        <v>0</v>
      </c>
      <c r="AR25" s="91">
        <v>11</v>
      </c>
      <c r="AS25" s="92" t="s">
        <v>9</v>
      </c>
      <c r="AT25" s="124"/>
      <c r="AU25" s="124"/>
      <c r="AV25" s="124"/>
      <c r="AW25" s="51"/>
    </row>
    <row r="26" spans="1:49">
      <c r="A26" s="91">
        <v>12</v>
      </c>
      <c r="B26" s="92" t="s">
        <v>112</v>
      </c>
      <c r="C26" s="169"/>
      <c r="D26" s="171"/>
      <c r="E26" s="169"/>
      <c r="F26" s="171"/>
      <c r="G26" s="169"/>
      <c r="H26" s="171"/>
      <c r="I26" s="171"/>
      <c r="J26" s="171"/>
      <c r="K26" s="169"/>
      <c r="L26" s="171"/>
      <c r="M26" s="169"/>
      <c r="N26" s="171"/>
      <c r="O26" s="169"/>
      <c r="P26" s="170"/>
      <c r="Q26" s="169"/>
      <c r="R26" s="170"/>
      <c r="S26" s="170"/>
      <c r="T26" s="170"/>
      <c r="U26" s="170"/>
      <c r="V26" s="170"/>
      <c r="W26" s="169"/>
      <c r="X26" s="171"/>
      <c r="Y26" s="169"/>
      <c r="Z26" s="171"/>
      <c r="AA26" s="169"/>
      <c r="AB26" s="171"/>
      <c r="AC26" s="169"/>
      <c r="AD26" s="171"/>
      <c r="AE26" s="169"/>
      <c r="AF26" s="170"/>
      <c r="AG26" s="169"/>
      <c r="AH26" s="81">
        <f>AG26*AH14</f>
        <v>0</v>
      </c>
      <c r="AI26" s="171"/>
      <c r="AJ26" s="171"/>
      <c r="AK26" s="169"/>
      <c r="AL26" s="171"/>
      <c r="AM26" s="169"/>
      <c r="AN26" s="171"/>
      <c r="AO26" s="45"/>
      <c r="AP26" s="55"/>
      <c r="AQ26" s="74">
        <f t="shared" si="0"/>
        <v>0</v>
      </c>
      <c r="AR26" s="91">
        <v>12</v>
      </c>
      <c r="AS26" s="92" t="s">
        <v>112</v>
      </c>
      <c r="AT26" s="124"/>
      <c r="AU26" s="124"/>
      <c r="AV26" s="124"/>
      <c r="AW26" s="51"/>
    </row>
    <row r="27" spans="1:49">
      <c r="A27" s="91">
        <v>13</v>
      </c>
      <c r="B27" s="92" t="s">
        <v>10</v>
      </c>
      <c r="C27" s="169"/>
      <c r="D27" s="171"/>
      <c r="E27" s="169"/>
      <c r="F27" s="171"/>
      <c r="G27" s="169"/>
      <c r="H27" s="171"/>
      <c r="I27" s="171"/>
      <c r="J27" s="171"/>
      <c r="K27" s="169"/>
      <c r="L27" s="171"/>
      <c r="M27" s="169"/>
      <c r="N27" s="170"/>
      <c r="O27" s="169"/>
      <c r="P27" s="81">
        <f>O27*P14</f>
        <v>0</v>
      </c>
      <c r="Q27" s="169"/>
      <c r="R27" s="171"/>
      <c r="S27" s="80"/>
      <c r="T27" s="81">
        <f>S27*T14</f>
        <v>0</v>
      </c>
      <c r="U27" s="81"/>
      <c r="V27" s="81"/>
      <c r="W27" s="169"/>
      <c r="X27" s="171"/>
      <c r="Y27" s="169"/>
      <c r="Z27" s="171"/>
      <c r="AA27" s="169"/>
      <c r="AB27" s="171"/>
      <c r="AC27" s="169"/>
      <c r="AD27" s="171"/>
      <c r="AE27" s="169"/>
      <c r="AF27" s="170"/>
      <c r="AG27" s="169"/>
      <c r="AH27" s="81">
        <f>AG27*AH14</f>
        <v>0</v>
      </c>
      <c r="AI27" s="171"/>
      <c r="AJ27" s="171"/>
      <c r="AK27" s="169"/>
      <c r="AL27" s="171"/>
      <c r="AM27" s="169"/>
      <c r="AN27" s="171"/>
      <c r="AO27" s="45"/>
      <c r="AP27" s="55"/>
      <c r="AQ27" s="74">
        <f t="shared" si="0"/>
        <v>0</v>
      </c>
      <c r="AR27" s="91">
        <v>13</v>
      </c>
      <c r="AS27" s="92" t="s">
        <v>10</v>
      </c>
      <c r="AT27" s="124"/>
      <c r="AU27" s="124"/>
      <c r="AV27" s="124"/>
      <c r="AW27" s="51"/>
    </row>
    <row r="28" spans="1:49">
      <c r="A28" s="91">
        <v>14</v>
      </c>
      <c r="B28" s="92" t="s">
        <v>11</v>
      </c>
      <c r="C28" s="169"/>
      <c r="D28" s="171"/>
      <c r="E28" s="169"/>
      <c r="F28" s="171"/>
      <c r="G28" s="169"/>
      <c r="H28" s="171"/>
      <c r="I28" s="171"/>
      <c r="J28" s="171"/>
      <c r="K28" s="169"/>
      <c r="L28" s="171"/>
      <c r="M28" s="169"/>
      <c r="N28" s="170"/>
      <c r="O28" s="169"/>
      <c r="P28" s="81">
        <f>O28*P14</f>
        <v>0</v>
      </c>
      <c r="Q28" s="169"/>
      <c r="R28" s="170"/>
      <c r="S28" s="170"/>
      <c r="T28" s="170"/>
      <c r="U28" s="81"/>
      <c r="V28" s="81">
        <f>U28*V14</f>
        <v>0</v>
      </c>
      <c r="W28" s="169"/>
      <c r="X28" s="171"/>
      <c r="Y28" s="169"/>
      <c r="Z28" s="171"/>
      <c r="AA28" s="169"/>
      <c r="AB28" s="171"/>
      <c r="AC28" s="169"/>
      <c r="AD28" s="171"/>
      <c r="AE28" s="169"/>
      <c r="AF28" s="170"/>
      <c r="AG28" s="169"/>
      <c r="AH28" s="81">
        <f>AG28*AH14</f>
        <v>0</v>
      </c>
      <c r="AI28" s="170"/>
      <c r="AJ28" s="170"/>
      <c r="AK28" s="169"/>
      <c r="AL28" s="171"/>
      <c r="AM28" s="169"/>
      <c r="AN28" s="171"/>
      <c r="AO28" s="45"/>
      <c r="AP28" s="55"/>
      <c r="AQ28" s="74">
        <f t="shared" si="0"/>
        <v>0</v>
      </c>
      <c r="AR28" s="91">
        <v>14</v>
      </c>
      <c r="AS28" s="92" t="s">
        <v>11</v>
      </c>
      <c r="AT28" s="124"/>
      <c r="AU28" s="124"/>
      <c r="AV28" s="124"/>
      <c r="AW28" s="51"/>
    </row>
    <row r="29" spans="1:49">
      <c r="A29" s="91">
        <v>15</v>
      </c>
      <c r="B29" s="92" t="s">
        <v>13</v>
      </c>
      <c r="C29" s="169"/>
      <c r="D29" s="171"/>
      <c r="E29" s="169"/>
      <c r="F29" s="171"/>
      <c r="G29" s="169"/>
      <c r="H29" s="171"/>
      <c r="I29" s="171"/>
      <c r="J29" s="171"/>
      <c r="K29" s="169"/>
      <c r="L29" s="171"/>
      <c r="M29" s="169"/>
      <c r="N29" s="171"/>
      <c r="O29" s="169"/>
      <c r="P29" s="81">
        <f>O29*P14</f>
        <v>0</v>
      </c>
      <c r="Q29" s="169"/>
      <c r="R29" s="171"/>
      <c r="S29" s="170"/>
      <c r="T29" s="170"/>
      <c r="U29" s="81"/>
      <c r="V29" s="170"/>
      <c r="W29" s="169"/>
      <c r="X29" s="171"/>
      <c r="Y29" s="169"/>
      <c r="Z29" s="171"/>
      <c r="AA29" s="169"/>
      <c r="AB29" s="171"/>
      <c r="AC29" s="169"/>
      <c r="AD29" s="171"/>
      <c r="AE29" s="169"/>
      <c r="AF29" s="170"/>
      <c r="AG29" s="169"/>
      <c r="AH29" s="170"/>
      <c r="AI29" s="170"/>
      <c r="AJ29" s="170"/>
      <c r="AK29" s="169"/>
      <c r="AL29" s="171"/>
      <c r="AM29" s="169"/>
      <c r="AN29" s="171"/>
      <c r="AO29" s="45"/>
      <c r="AP29" s="55"/>
      <c r="AQ29" s="74">
        <f t="shared" si="0"/>
        <v>0</v>
      </c>
      <c r="AR29" s="91">
        <v>15</v>
      </c>
      <c r="AS29" s="92" t="s">
        <v>13</v>
      </c>
      <c r="AT29" s="124"/>
      <c r="AU29" s="124"/>
      <c r="AV29" s="124"/>
      <c r="AW29" s="51"/>
    </row>
    <row r="30" spans="1:49">
      <c r="A30" s="91">
        <v>16</v>
      </c>
      <c r="B30" s="92" t="s">
        <v>12</v>
      </c>
      <c r="C30" s="169"/>
      <c r="D30" s="171"/>
      <c r="E30" s="169"/>
      <c r="F30" s="171"/>
      <c r="G30" s="169"/>
      <c r="H30" s="171"/>
      <c r="I30" s="171"/>
      <c r="J30" s="171"/>
      <c r="K30" s="169"/>
      <c r="L30" s="171"/>
      <c r="M30" s="169"/>
      <c r="N30" s="171"/>
      <c r="O30" s="169"/>
      <c r="P30" s="81">
        <f>O30*P14</f>
        <v>0</v>
      </c>
      <c r="Q30" s="169"/>
      <c r="R30" s="170"/>
      <c r="S30" s="170"/>
      <c r="T30" s="170"/>
      <c r="U30" s="81"/>
      <c r="V30" s="81">
        <f>U30*V14</f>
        <v>0</v>
      </c>
      <c r="W30" s="169"/>
      <c r="X30" s="171"/>
      <c r="Y30" s="169"/>
      <c r="Z30" s="171"/>
      <c r="AA30" s="169"/>
      <c r="AB30" s="171"/>
      <c r="AC30" s="169"/>
      <c r="AD30" s="171"/>
      <c r="AE30" s="169"/>
      <c r="AF30" s="170"/>
      <c r="AG30" s="169"/>
      <c r="AH30" s="170"/>
      <c r="AI30" s="171"/>
      <c r="AJ30" s="171"/>
      <c r="AK30" s="169"/>
      <c r="AL30" s="171"/>
      <c r="AM30" s="169"/>
      <c r="AN30" s="171"/>
      <c r="AO30" s="45"/>
      <c r="AP30" s="55"/>
      <c r="AQ30" s="74">
        <f t="shared" si="0"/>
        <v>0</v>
      </c>
      <c r="AR30" s="91">
        <v>16</v>
      </c>
      <c r="AS30" s="92" t="s">
        <v>12</v>
      </c>
      <c r="AT30" s="124"/>
      <c r="AU30" s="124"/>
      <c r="AV30" s="124"/>
      <c r="AW30" s="51"/>
    </row>
    <row r="31" spans="1:49">
      <c r="A31" s="91">
        <v>17</v>
      </c>
      <c r="B31" s="92" t="s">
        <v>124</v>
      </c>
      <c r="C31" s="169"/>
      <c r="D31" s="171"/>
      <c r="E31" s="169"/>
      <c r="F31" s="171"/>
      <c r="G31" s="169"/>
      <c r="H31" s="171"/>
      <c r="I31" s="171"/>
      <c r="J31" s="171"/>
      <c r="K31" s="169"/>
      <c r="L31" s="171"/>
      <c r="M31" s="169"/>
      <c r="N31" s="170"/>
      <c r="O31" s="169"/>
      <c r="P31" s="170"/>
      <c r="Q31" s="169"/>
      <c r="R31" s="171"/>
      <c r="S31" s="171"/>
      <c r="T31" s="171"/>
      <c r="U31" s="81"/>
      <c r="V31" s="171"/>
      <c r="W31" s="54"/>
      <c r="X31" s="81"/>
      <c r="Y31" s="169"/>
      <c r="Z31" s="171"/>
      <c r="AA31" s="169"/>
      <c r="AB31" s="171"/>
      <c r="AC31" s="169"/>
      <c r="AD31" s="171"/>
      <c r="AE31" s="169"/>
      <c r="AF31" s="170"/>
      <c r="AG31" s="169"/>
      <c r="AH31" s="170"/>
      <c r="AI31" s="80"/>
      <c r="AJ31" s="81">
        <f>AI31*AJ14</f>
        <v>0</v>
      </c>
      <c r="AK31" s="169"/>
      <c r="AL31" s="171"/>
      <c r="AM31" s="169"/>
      <c r="AN31" s="171"/>
      <c r="AO31" s="45"/>
      <c r="AP31" s="55"/>
      <c r="AQ31" s="74">
        <f t="shared" si="0"/>
        <v>0</v>
      </c>
      <c r="AR31" s="91">
        <v>17</v>
      </c>
      <c r="AS31" s="92" t="s">
        <v>124</v>
      </c>
      <c r="AT31" s="124"/>
      <c r="AU31" s="124"/>
      <c r="AV31" s="124"/>
      <c r="AW31" s="51"/>
    </row>
    <row r="32" spans="1:49">
      <c r="A32" s="91">
        <v>18</v>
      </c>
      <c r="B32" s="93" t="s">
        <v>130</v>
      </c>
      <c r="C32" s="169"/>
      <c r="D32" s="171"/>
      <c r="E32" s="169"/>
      <c r="F32" s="171"/>
      <c r="G32" s="169"/>
      <c r="H32" s="171"/>
      <c r="I32" s="171"/>
      <c r="J32" s="171"/>
      <c r="K32" s="169"/>
      <c r="L32" s="171"/>
      <c r="M32" s="169"/>
      <c r="N32" s="171"/>
      <c r="O32" s="169"/>
      <c r="P32" s="171"/>
      <c r="Q32" s="169"/>
      <c r="R32" s="170"/>
      <c r="S32" s="170"/>
      <c r="T32" s="170"/>
      <c r="U32" s="81"/>
      <c r="V32" s="170"/>
      <c r="W32" s="54"/>
      <c r="X32" s="81">
        <f>W32*X14</f>
        <v>0</v>
      </c>
      <c r="Y32" s="169"/>
      <c r="Z32" s="171"/>
      <c r="AA32" s="169"/>
      <c r="AB32" s="171"/>
      <c r="AC32" s="169"/>
      <c r="AD32" s="171"/>
      <c r="AE32" s="169"/>
      <c r="AF32" s="170"/>
      <c r="AG32" s="169"/>
      <c r="AH32" s="171"/>
      <c r="AI32" s="173"/>
      <c r="AJ32" s="170"/>
      <c r="AK32" s="169"/>
      <c r="AL32" s="171"/>
      <c r="AM32" s="169"/>
      <c r="AN32" s="171"/>
      <c r="AO32" s="45"/>
      <c r="AP32" s="55"/>
      <c r="AQ32" s="74">
        <f t="shared" si="0"/>
        <v>0</v>
      </c>
      <c r="AR32" s="91">
        <v>18</v>
      </c>
      <c r="AS32" s="93" t="s">
        <v>130</v>
      </c>
      <c r="AT32" s="124"/>
      <c r="AU32" s="124"/>
      <c r="AV32" s="124"/>
      <c r="AW32" s="51"/>
    </row>
    <row r="33" spans="1:49">
      <c r="A33" s="91">
        <v>19</v>
      </c>
      <c r="B33" s="92" t="s">
        <v>14</v>
      </c>
      <c r="C33" s="169"/>
      <c r="D33" s="171"/>
      <c r="E33" s="169"/>
      <c r="F33" s="171"/>
      <c r="G33" s="169"/>
      <c r="H33" s="171"/>
      <c r="I33" s="171"/>
      <c r="J33" s="171"/>
      <c r="K33" s="169"/>
      <c r="L33" s="171"/>
      <c r="M33" s="169"/>
      <c r="N33" s="171"/>
      <c r="O33" s="169"/>
      <c r="P33" s="171"/>
      <c r="Q33" s="169"/>
      <c r="R33" s="170"/>
      <c r="S33" s="170"/>
      <c r="T33" s="170"/>
      <c r="U33" s="81"/>
      <c r="V33" s="81">
        <f>U33*V14</f>
        <v>0</v>
      </c>
      <c r="W33" s="169"/>
      <c r="X33" s="171"/>
      <c r="Y33" s="169"/>
      <c r="Z33" s="171"/>
      <c r="AA33" s="169"/>
      <c r="AB33" s="171"/>
      <c r="AC33" s="175"/>
      <c r="AD33" s="170"/>
      <c r="AE33" s="54"/>
      <c r="AF33" s="81">
        <f>AE33*AF14</f>
        <v>0</v>
      </c>
      <c r="AG33" s="169"/>
      <c r="AH33" s="170"/>
      <c r="AI33" s="80"/>
      <c r="AJ33" s="81">
        <f>AI33*AJ14</f>
        <v>0</v>
      </c>
      <c r="AK33" s="169"/>
      <c r="AL33" s="171"/>
      <c r="AM33" s="169"/>
      <c r="AN33" s="171"/>
      <c r="AO33" s="45"/>
      <c r="AP33" s="55"/>
      <c r="AQ33" s="74">
        <f t="shared" si="0"/>
        <v>0</v>
      </c>
      <c r="AR33" s="91">
        <v>19</v>
      </c>
      <c r="AS33" s="92" t="s">
        <v>14</v>
      </c>
      <c r="AT33" s="124"/>
      <c r="AU33" s="124"/>
      <c r="AV33" s="124"/>
      <c r="AW33" s="51"/>
    </row>
    <row r="34" spans="1:49">
      <c r="A34" s="91">
        <v>20</v>
      </c>
      <c r="B34" s="92" t="s">
        <v>125</v>
      </c>
      <c r="C34" s="169"/>
      <c r="D34" s="171"/>
      <c r="E34" s="169"/>
      <c r="F34" s="171"/>
      <c r="G34" s="169"/>
      <c r="H34" s="171"/>
      <c r="I34" s="171"/>
      <c r="J34" s="171"/>
      <c r="K34" s="169"/>
      <c r="L34" s="171"/>
      <c r="M34" s="169"/>
      <c r="N34" s="170"/>
      <c r="O34" s="169"/>
      <c r="P34" s="171"/>
      <c r="Q34" s="169"/>
      <c r="R34" s="170"/>
      <c r="S34" s="170"/>
      <c r="T34" s="170"/>
      <c r="U34" s="170"/>
      <c r="V34" s="170"/>
      <c r="W34" s="169"/>
      <c r="X34" s="171"/>
      <c r="Y34" s="169"/>
      <c r="Z34" s="171"/>
      <c r="AA34" s="169"/>
      <c r="AB34" s="171"/>
      <c r="AC34" s="169"/>
      <c r="AD34" s="171"/>
      <c r="AE34" s="169"/>
      <c r="AF34" s="170"/>
      <c r="AG34" s="169"/>
      <c r="AH34" s="171"/>
      <c r="AI34" s="174"/>
      <c r="AJ34" s="170"/>
      <c r="AK34" s="169"/>
      <c r="AL34" s="171"/>
      <c r="AM34" s="169"/>
      <c r="AN34" s="171"/>
      <c r="AO34" s="45"/>
      <c r="AP34" s="55"/>
      <c r="AQ34" s="74">
        <f t="shared" si="0"/>
        <v>0</v>
      </c>
      <c r="AR34" s="91">
        <v>20</v>
      </c>
      <c r="AS34" s="92" t="s">
        <v>125</v>
      </c>
      <c r="AT34" s="124"/>
      <c r="AU34" s="124"/>
      <c r="AV34" s="124"/>
      <c r="AW34" s="51"/>
    </row>
    <row r="35" spans="1:49">
      <c r="A35" s="91">
        <v>21</v>
      </c>
      <c r="B35" s="93" t="s">
        <v>110</v>
      </c>
      <c r="C35" s="169"/>
      <c r="D35" s="171"/>
      <c r="E35" s="169"/>
      <c r="F35" s="171"/>
      <c r="G35" s="169"/>
      <c r="H35" s="171"/>
      <c r="I35" s="171"/>
      <c r="J35" s="171"/>
      <c r="K35" s="169"/>
      <c r="L35" s="171"/>
      <c r="M35" s="169"/>
      <c r="N35" s="171"/>
      <c r="O35" s="169"/>
      <c r="P35" s="171"/>
      <c r="Q35" s="169"/>
      <c r="R35" s="170"/>
      <c r="S35" s="171"/>
      <c r="T35" s="171"/>
      <c r="U35" s="171"/>
      <c r="V35" s="171"/>
      <c r="W35" s="169"/>
      <c r="X35" s="170"/>
      <c r="Y35" s="169"/>
      <c r="Z35" s="171"/>
      <c r="AA35" s="169"/>
      <c r="AB35" s="171"/>
      <c r="AC35" s="54"/>
      <c r="AD35" s="81">
        <f>AC35*AD14</f>
        <v>0</v>
      </c>
      <c r="AE35" s="169"/>
      <c r="AF35" s="170"/>
      <c r="AG35" s="169"/>
      <c r="AH35" s="171"/>
      <c r="AI35" s="171"/>
      <c r="AJ35" s="171"/>
      <c r="AK35" s="169"/>
      <c r="AL35" s="171"/>
      <c r="AM35" s="169"/>
      <c r="AN35" s="171"/>
      <c r="AO35" s="45"/>
      <c r="AP35" s="55"/>
      <c r="AQ35" s="74">
        <f t="shared" si="0"/>
        <v>0</v>
      </c>
      <c r="AR35" s="91">
        <v>21</v>
      </c>
      <c r="AS35" s="93" t="s">
        <v>110</v>
      </c>
      <c r="AT35" s="124"/>
      <c r="AU35" s="124"/>
      <c r="AV35" s="124"/>
      <c r="AW35" s="51"/>
    </row>
    <row r="36" spans="1:49">
      <c r="A36" s="91">
        <v>22</v>
      </c>
      <c r="B36" s="92" t="s">
        <v>15</v>
      </c>
      <c r="C36" s="169"/>
      <c r="D36" s="171"/>
      <c r="E36" s="169"/>
      <c r="F36" s="171"/>
      <c r="G36" s="169"/>
      <c r="H36" s="171"/>
      <c r="I36" s="171"/>
      <c r="J36" s="171"/>
      <c r="K36" s="169"/>
      <c r="L36" s="171"/>
      <c r="M36" s="169"/>
      <c r="N36" s="171"/>
      <c r="O36" s="169"/>
      <c r="P36" s="171"/>
      <c r="Q36" s="54"/>
      <c r="R36" s="81">
        <f>Q36*R14</f>
        <v>0</v>
      </c>
      <c r="S36" s="171"/>
      <c r="T36" s="171"/>
      <c r="U36" s="171"/>
      <c r="V36" s="171"/>
      <c r="W36" s="169"/>
      <c r="X36" s="171"/>
      <c r="Y36" s="54"/>
      <c r="Z36" s="81">
        <f>Y36*Z14</f>
        <v>0</v>
      </c>
      <c r="AA36" s="54"/>
      <c r="AB36" s="179"/>
      <c r="AC36" s="169"/>
      <c r="AD36" s="171"/>
      <c r="AE36" s="169"/>
      <c r="AF36" s="170"/>
      <c r="AG36" s="169"/>
      <c r="AH36" s="170"/>
      <c r="AI36" s="170"/>
      <c r="AJ36" s="170"/>
      <c r="AK36" s="169"/>
      <c r="AL36" s="171"/>
      <c r="AM36" s="54"/>
      <c r="AN36" s="81">
        <f>AM36*AN14</f>
        <v>0</v>
      </c>
      <c r="AO36" s="45"/>
      <c r="AP36" s="55"/>
      <c r="AQ36" s="74">
        <f t="shared" si="0"/>
        <v>0</v>
      </c>
      <c r="AR36" s="91">
        <v>22</v>
      </c>
      <c r="AS36" s="92" t="s">
        <v>15</v>
      </c>
      <c r="AT36" s="124"/>
      <c r="AU36" s="124"/>
      <c r="AV36" s="124"/>
      <c r="AW36" s="51"/>
    </row>
    <row r="37" spans="1:49">
      <c r="A37" s="91">
        <v>23</v>
      </c>
      <c r="B37" s="92" t="s">
        <v>16</v>
      </c>
      <c r="C37" s="169"/>
      <c r="D37" s="171"/>
      <c r="E37" s="169"/>
      <c r="F37" s="171"/>
      <c r="G37" s="169"/>
      <c r="H37" s="171"/>
      <c r="I37" s="171"/>
      <c r="J37" s="171"/>
      <c r="K37" s="169"/>
      <c r="L37" s="171"/>
      <c r="M37" s="169"/>
      <c r="N37" s="171"/>
      <c r="O37" s="169"/>
      <c r="P37" s="170"/>
      <c r="Q37" s="169"/>
      <c r="R37" s="171"/>
      <c r="S37" s="171"/>
      <c r="T37" s="171"/>
      <c r="U37" s="171"/>
      <c r="V37" s="171"/>
      <c r="W37" s="169"/>
      <c r="X37" s="171"/>
      <c r="Y37" s="54"/>
      <c r="Z37" s="179"/>
      <c r="AA37" s="54"/>
      <c r="AB37" s="81">
        <f>AA37*AB14</f>
        <v>0</v>
      </c>
      <c r="AC37" s="169"/>
      <c r="AD37" s="171"/>
      <c r="AE37" s="169"/>
      <c r="AF37" s="170"/>
      <c r="AG37" s="169"/>
      <c r="AH37" s="171"/>
      <c r="AI37" s="171"/>
      <c r="AJ37" s="171"/>
      <c r="AK37" s="169"/>
      <c r="AL37" s="171"/>
      <c r="AM37" s="169"/>
      <c r="AN37" s="171"/>
      <c r="AO37" s="45"/>
      <c r="AP37" s="55"/>
      <c r="AQ37" s="74">
        <f t="shared" si="0"/>
        <v>0</v>
      </c>
      <c r="AR37" s="91">
        <v>23</v>
      </c>
      <c r="AS37" s="92" t="s">
        <v>16</v>
      </c>
      <c r="AT37" s="124"/>
      <c r="AU37" s="124"/>
      <c r="AV37" s="124"/>
      <c r="AW37" s="51"/>
    </row>
    <row r="38" spans="1:49">
      <c r="A38" s="91">
        <v>24</v>
      </c>
      <c r="B38" s="92" t="s">
        <v>65</v>
      </c>
      <c r="C38" s="169"/>
      <c r="D38" s="171"/>
      <c r="E38" s="54"/>
      <c r="F38" s="81">
        <f>E38*F14</f>
        <v>0</v>
      </c>
      <c r="G38" s="169"/>
      <c r="H38" s="171"/>
      <c r="I38" s="171"/>
      <c r="J38" s="171"/>
      <c r="K38" s="169"/>
      <c r="L38" s="171"/>
      <c r="M38" s="169"/>
      <c r="N38" s="171"/>
      <c r="O38" s="169"/>
      <c r="P38" s="170"/>
      <c r="Q38" s="169"/>
      <c r="R38" s="171"/>
      <c r="S38" s="171"/>
      <c r="T38" s="171"/>
      <c r="U38" s="171"/>
      <c r="V38" s="171"/>
      <c r="W38" s="169"/>
      <c r="X38" s="171"/>
      <c r="Y38" s="169"/>
      <c r="Z38" s="171"/>
      <c r="AA38" s="169"/>
      <c r="AB38" s="171"/>
      <c r="AC38" s="169"/>
      <c r="AD38" s="170"/>
      <c r="AE38" s="169"/>
      <c r="AF38" s="170"/>
      <c r="AG38" s="169"/>
      <c r="AH38" s="170"/>
      <c r="AI38" s="171"/>
      <c r="AJ38" s="171"/>
      <c r="AK38" s="54"/>
      <c r="AL38" s="81">
        <f>AK38*AL14</f>
        <v>0</v>
      </c>
      <c r="AM38" s="169"/>
      <c r="AN38" s="171"/>
      <c r="AO38" s="45"/>
      <c r="AP38" s="55"/>
      <c r="AQ38" s="74">
        <f t="shared" si="0"/>
        <v>0</v>
      </c>
      <c r="AR38" s="91">
        <v>24</v>
      </c>
      <c r="AS38" s="92" t="s">
        <v>65</v>
      </c>
      <c r="AT38" s="124"/>
      <c r="AU38" s="124"/>
      <c r="AV38" s="124"/>
      <c r="AW38" s="51"/>
    </row>
    <row r="39" spans="1:49">
      <c r="A39" s="91">
        <v>25</v>
      </c>
      <c r="B39" s="92" t="s">
        <v>131</v>
      </c>
      <c r="C39" s="169"/>
      <c r="D39" s="171"/>
      <c r="E39" s="169"/>
      <c r="F39" s="171"/>
      <c r="G39" s="169"/>
      <c r="H39" s="171"/>
      <c r="I39" s="171"/>
      <c r="J39" s="171"/>
      <c r="K39" s="169"/>
      <c r="L39" s="170"/>
      <c r="M39" s="169"/>
      <c r="N39" s="170"/>
      <c r="O39" s="169"/>
      <c r="P39" s="171"/>
      <c r="Q39" s="169"/>
      <c r="R39" s="171"/>
      <c r="S39" s="171"/>
      <c r="T39" s="171"/>
      <c r="U39" s="171"/>
      <c r="V39" s="171"/>
      <c r="W39" s="180"/>
      <c r="X39" s="81">
        <f>W39*X14</f>
        <v>0</v>
      </c>
      <c r="Y39" s="169"/>
      <c r="Z39" s="171"/>
      <c r="AA39" s="169"/>
      <c r="AB39" s="171"/>
      <c r="AC39" s="169"/>
      <c r="AD39" s="171"/>
      <c r="AE39" s="169"/>
      <c r="AF39" s="170"/>
      <c r="AG39" s="169"/>
      <c r="AH39" s="171"/>
      <c r="AI39" s="170"/>
      <c r="AJ39" s="170"/>
      <c r="AK39" s="169"/>
      <c r="AL39" s="170"/>
      <c r="AM39" s="169"/>
      <c r="AN39" s="171"/>
      <c r="AO39" s="45"/>
      <c r="AP39" s="55"/>
      <c r="AQ39" s="74">
        <f t="shared" si="0"/>
        <v>0</v>
      </c>
      <c r="AR39" s="91">
        <v>25</v>
      </c>
      <c r="AS39" s="92" t="s">
        <v>131</v>
      </c>
      <c r="AT39" s="124"/>
      <c r="AU39" s="124"/>
      <c r="AV39" s="124"/>
      <c r="AW39" s="51"/>
    </row>
    <row r="40" spans="1:49">
      <c r="A40" s="91">
        <v>26</v>
      </c>
      <c r="B40" s="92" t="s">
        <v>25</v>
      </c>
      <c r="C40" s="169"/>
      <c r="D40" s="171"/>
      <c r="E40" s="169"/>
      <c r="F40" s="171"/>
      <c r="G40" s="169"/>
      <c r="H40" s="171"/>
      <c r="I40" s="171"/>
      <c r="J40" s="171"/>
      <c r="K40" s="169"/>
      <c r="L40" s="171"/>
      <c r="M40" s="169"/>
      <c r="N40" s="171"/>
      <c r="O40" s="169"/>
      <c r="P40" s="170"/>
      <c r="Q40" s="169"/>
      <c r="R40" s="171"/>
      <c r="S40" s="171"/>
      <c r="T40" s="171"/>
      <c r="U40" s="171"/>
      <c r="V40" s="171"/>
      <c r="W40" s="169"/>
      <c r="X40" s="171"/>
      <c r="Y40" s="169"/>
      <c r="Z40" s="171"/>
      <c r="AA40" s="169"/>
      <c r="AB40" s="171"/>
      <c r="AC40" s="169"/>
      <c r="AD40" s="171"/>
      <c r="AE40" s="169"/>
      <c r="AF40" s="170"/>
      <c r="AG40" s="169"/>
      <c r="AH40" s="170"/>
      <c r="AI40" s="171"/>
      <c r="AJ40" s="171"/>
      <c r="AK40" s="172"/>
      <c r="AL40" s="170"/>
      <c r="AM40" s="169"/>
      <c r="AN40" s="171"/>
      <c r="AO40" s="45"/>
      <c r="AP40" s="44">
        <f>AO40*AP14</f>
        <v>0</v>
      </c>
      <c r="AQ40" s="74">
        <f t="shared" si="0"/>
        <v>0</v>
      </c>
      <c r="AR40" s="91">
        <v>26</v>
      </c>
      <c r="AS40" s="92" t="s">
        <v>25</v>
      </c>
      <c r="AT40" s="124"/>
      <c r="AU40" s="124"/>
      <c r="AV40" s="124"/>
      <c r="AW40" s="51"/>
    </row>
    <row r="41" spans="1:49">
      <c r="A41" s="91">
        <v>27</v>
      </c>
      <c r="B41" s="92" t="s">
        <v>63</v>
      </c>
      <c r="C41" s="169"/>
      <c r="D41" s="171"/>
      <c r="E41" s="169"/>
      <c r="F41" s="171"/>
      <c r="G41" s="169"/>
      <c r="H41" s="171"/>
      <c r="I41" s="171"/>
      <c r="J41" s="171"/>
      <c r="K41" s="169"/>
      <c r="L41" s="170"/>
      <c r="M41" s="169"/>
      <c r="N41" s="171"/>
      <c r="O41" s="169"/>
      <c r="P41" s="81">
        <f>O41*P14</f>
        <v>0</v>
      </c>
      <c r="Q41" s="169"/>
      <c r="R41" s="177"/>
      <c r="S41" s="171"/>
      <c r="T41" s="171"/>
      <c r="U41" s="180"/>
      <c r="V41" s="81">
        <f>U41*V14</f>
        <v>0</v>
      </c>
      <c r="W41" s="169"/>
      <c r="X41" s="171"/>
      <c r="Y41" s="169"/>
      <c r="Z41" s="171"/>
      <c r="AA41" s="169"/>
      <c r="AB41" s="171"/>
      <c r="AC41" s="169"/>
      <c r="AD41" s="171"/>
      <c r="AE41" s="169"/>
      <c r="AF41" s="170"/>
      <c r="AG41" s="169"/>
      <c r="AH41" s="171"/>
      <c r="AI41" s="170"/>
      <c r="AJ41" s="170"/>
      <c r="AK41" s="169"/>
      <c r="AL41" s="171"/>
      <c r="AM41" s="169"/>
      <c r="AN41" s="171"/>
      <c r="AO41" s="45"/>
      <c r="AP41" s="55"/>
      <c r="AQ41" s="74">
        <f t="shared" si="0"/>
        <v>0</v>
      </c>
      <c r="AR41" s="91">
        <v>27</v>
      </c>
      <c r="AS41" s="92" t="s">
        <v>63</v>
      </c>
      <c r="AT41" s="124"/>
      <c r="AU41" s="124"/>
      <c r="AV41" s="124"/>
      <c r="AW41" s="51"/>
    </row>
    <row r="42" spans="1:49">
      <c r="A42" s="91">
        <v>28</v>
      </c>
      <c r="B42" s="93" t="s">
        <v>64</v>
      </c>
      <c r="C42" s="169"/>
      <c r="D42" s="171"/>
      <c r="E42" s="169"/>
      <c r="F42" s="171"/>
      <c r="G42" s="169"/>
      <c r="H42" s="171"/>
      <c r="I42" s="171"/>
      <c r="J42" s="171"/>
      <c r="K42" s="169"/>
      <c r="L42" s="171"/>
      <c r="M42" s="169"/>
      <c r="N42" s="171"/>
      <c r="O42" s="169"/>
      <c r="P42" s="81">
        <f>O42*P14</f>
        <v>0</v>
      </c>
      <c r="Q42" s="169"/>
      <c r="R42" s="171"/>
      <c r="S42" s="171"/>
      <c r="T42" s="171"/>
      <c r="U42" s="171"/>
      <c r="V42" s="171"/>
      <c r="W42" s="169"/>
      <c r="X42" s="171"/>
      <c r="Y42" s="169"/>
      <c r="Z42" s="171"/>
      <c r="AA42" s="169"/>
      <c r="AB42" s="171"/>
      <c r="AC42" s="169"/>
      <c r="AD42" s="171"/>
      <c r="AE42" s="172"/>
      <c r="AF42" s="170"/>
      <c r="AG42" s="169"/>
      <c r="AH42" s="171"/>
      <c r="AI42" s="170"/>
      <c r="AJ42" s="170"/>
      <c r="AK42" s="169"/>
      <c r="AL42" s="171"/>
      <c r="AM42" s="169"/>
      <c r="AN42" s="171"/>
      <c r="AO42" s="45"/>
      <c r="AP42" s="55"/>
      <c r="AQ42" s="74">
        <f t="shared" si="0"/>
        <v>0</v>
      </c>
      <c r="AR42" s="91">
        <v>28</v>
      </c>
      <c r="AS42" s="93" t="s">
        <v>64</v>
      </c>
      <c r="AT42" s="124"/>
      <c r="AU42" s="124"/>
      <c r="AV42" s="124"/>
      <c r="AW42" s="51"/>
    </row>
    <row r="43" spans="1:49">
      <c r="A43" s="91">
        <v>29</v>
      </c>
      <c r="B43" s="92" t="s">
        <v>111</v>
      </c>
      <c r="C43" s="169"/>
      <c r="D43" s="170"/>
      <c r="E43" s="169"/>
      <c r="F43" s="171"/>
      <c r="G43" s="169"/>
      <c r="H43" s="171"/>
      <c r="I43" s="171"/>
      <c r="J43" s="171"/>
      <c r="K43" s="169"/>
      <c r="L43" s="171"/>
      <c r="M43" s="169"/>
      <c r="N43" s="171"/>
      <c r="O43" s="169"/>
      <c r="P43" s="81">
        <f>O43*P14</f>
        <v>0</v>
      </c>
      <c r="Q43" s="169"/>
      <c r="R43" s="171"/>
      <c r="S43" s="171"/>
      <c r="T43" s="171"/>
      <c r="U43" s="171"/>
      <c r="V43" s="171"/>
      <c r="W43" s="169"/>
      <c r="X43" s="171"/>
      <c r="Y43" s="169"/>
      <c r="Z43" s="171"/>
      <c r="AA43" s="169"/>
      <c r="AB43" s="171"/>
      <c r="AC43" s="169"/>
      <c r="AD43" s="171"/>
      <c r="AE43" s="169"/>
      <c r="AF43" s="170"/>
      <c r="AG43" s="169"/>
      <c r="AH43" s="170"/>
      <c r="AI43" s="170"/>
      <c r="AJ43" s="170"/>
      <c r="AK43" s="169"/>
      <c r="AL43" s="171"/>
      <c r="AM43" s="169"/>
      <c r="AN43" s="171"/>
      <c r="AO43" s="45"/>
      <c r="AP43" s="55"/>
      <c r="AQ43" s="74">
        <f t="shared" si="0"/>
        <v>0</v>
      </c>
      <c r="AR43" s="91">
        <v>29</v>
      </c>
      <c r="AS43" s="92" t="s">
        <v>111</v>
      </c>
      <c r="AT43" s="124"/>
      <c r="AU43" s="124"/>
      <c r="AV43" s="124"/>
      <c r="AW43" s="51"/>
    </row>
    <row r="44" spans="1:49">
      <c r="A44" s="91">
        <v>30</v>
      </c>
      <c r="B44" s="93" t="s">
        <v>135</v>
      </c>
      <c r="C44" s="169"/>
      <c r="D44" s="171"/>
      <c r="E44" s="169"/>
      <c r="F44" s="171"/>
      <c r="G44" s="169"/>
      <c r="H44" s="171"/>
      <c r="I44" s="171"/>
      <c r="J44" s="171"/>
      <c r="K44" s="169"/>
      <c r="L44" s="171"/>
      <c r="M44" s="169"/>
      <c r="N44" s="171"/>
      <c r="O44" s="169"/>
      <c r="P44" s="170"/>
      <c r="Q44" s="169"/>
      <c r="R44" s="171"/>
      <c r="S44" s="171"/>
      <c r="T44" s="171"/>
      <c r="U44" s="171"/>
      <c r="V44" s="171"/>
      <c r="W44" s="169"/>
      <c r="X44" s="171"/>
      <c r="Y44" s="169"/>
      <c r="Z44" s="171"/>
      <c r="AA44" s="169"/>
      <c r="AB44" s="171"/>
      <c r="AC44" s="169"/>
      <c r="AD44" s="171"/>
      <c r="AE44" s="169"/>
      <c r="AF44" s="170"/>
      <c r="AG44" s="169"/>
      <c r="AH44" s="171"/>
      <c r="AI44" s="170"/>
      <c r="AJ44" s="170"/>
      <c r="AK44" s="169"/>
      <c r="AL44" s="171"/>
      <c r="AM44" s="169"/>
      <c r="AN44" s="171"/>
      <c r="AO44" s="45"/>
      <c r="AP44" s="44"/>
      <c r="AQ44" s="74">
        <f t="shared" si="0"/>
        <v>0</v>
      </c>
      <c r="AR44" s="91">
        <v>30</v>
      </c>
      <c r="AS44" s="93" t="s">
        <v>135</v>
      </c>
      <c r="AT44" s="124"/>
      <c r="AU44" s="124"/>
      <c r="AV44" s="124"/>
      <c r="AW44" s="51"/>
    </row>
    <row r="45" spans="1:49">
      <c r="A45" s="91">
        <v>31</v>
      </c>
      <c r="B45" s="92" t="s">
        <v>148</v>
      </c>
      <c r="C45" s="169"/>
      <c r="D45" s="171"/>
      <c r="E45" s="169"/>
      <c r="F45" s="171"/>
      <c r="G45" s="169"/>
      <c r="H45" s="171"/>
      <c r="I45" s="171"/>
      <c r="J45" s="171"/>
      <c r="K45" s="169"/>
      <c r="L45" s="171"/>
      <c r="M45" s="169"/>
      <c r="N45" s="171"/>
      <c r="O45" s="176"/>
      <c r="P45" s="170"/>
      <c r="Q45" s="169"/>
      <c r="R45" s="170"/>
      <c r="S45" s="170"/>
      <c r="T45" s="170"/>
      <c r="U45" s="170"/>
      <c r="V45" s="170"/>
      <c r="W45" s="169"/>
      <c r="X45" s="171"/>
      <c r="Y45" s="169"/>
      <c r="Z45" s="171"/>
      <c r="AA45" s="169"/>
      <c r="AB45" s="171"/>
      <c r="AC45" s="169"/>
      <c r="AD45" s="171"/>
      <c r="AE45" s="169"/>
      <c r="AF45" s="170"/>
      <c r="AG45" s="169"/>
      <c r="AH45" s="171"/>
      <c r="AI45" s="178"/>
      <c r="AJ45" s="178"/>
      <c r="AK45" s="169"/>
      <c r="AL45" s="170"/>
      <c r="AM45" s="169"/>
      <c r="AN45" s="171"/>
      <c r="AO45" s="45"/>
      <c r="AP45" s="55"/>
      <c r="AQ45" s="74">
        <f t="shared" si="0"/>
        <v>0</v>
      </c>
      <c r="AR45" s="91">
        <v>31</v>
      </c>
      <c r="AS45" s="92" t="s">
        <v>148</v>
      </c>
      <c r="AT45" s="124"/>
      <c r="AU45" s="124"/>
      <c r="AV45" s="124"/>
      <c r="AW45" s="51"/>
    </row>
    <row r="46" spans="1:49">
      <c r="A46" s="91">
        <v>32</v>
      </c>
      <c r="B46" s="93" t="s">
        <v>177</v>
      </c>
      <c r="C46" s="169"/>
      <c r="D46" s="171"/>
      <c r="E46" s="169"/>
      <c r="F46" s="171"/>
      <c r="G46" s="169"/>
      <c r="H46" s="171"/>
      <c r="I46" s="171"/>
      <c r="J46" s="171"/>
      <c r="K46" s="169"/>
      <c r="L46" s="171"/>
      <c r="M46" s="54"/>
      <c r="N46" s="81">
        <f>M46*N14</f>
        <v>0</v>
      </c>
      <c r="O46" s="169"/>
      <c r="P46" s="170"/>
      <c r="Q46" s="169"/>
      <c r="R46" s="171"/>
      <c r="S46" s="171"/>
      <c r="T46" s="171"/>
      <c r="U46" s="171"/>
      <c r="V46" s="171"/>
      <c r="W46" s="169"/>
      <c r="X46" s="171"/>
      <c r="Y46" s="169"/>
      <c r="Z46" s="171"/>
      <c r="AA46" s="169"/>
      <c r="AB46" s="171"/>
      <c r="AC46" s="169"/>
      <c r="AD46" s="171"/>
      <c r="AE46" s="169"/>
      <c r="AF46" s="170"/>
      <c r="AG46" s="169"/>
      <c r="AH46" s="170"/>
      <c r="AI46" s="171"/>
      <c r="AJ46" s="171"/>
      <c r="AK46" s="169"/>
      <c r="AL46" s="171"/>
      <c r="AM46" s="169"/>
      <c r="AN46" s="171"/>
      <c r="AO46" s="43"/>
      <c r="AP46" s="44"/>
      <c r="AQ46" s="74">
        <f t="shared" si="0"/>
        <v>0</v>
      </c>
      <c r="AR46" s="91">
        <v>32</v>
      </c>
      <c r="AS46" s="93" t="s">
        <v>177</v>
      </c>
      <c r="AT46" s="124"/>
      <c r="AU46" s="124"/>
      <c r="AV46" s="124"/>
      <c r="AW46" s="51"/>
    </row>
    <row r="47" spans="1:49">
      <c r="A47" s="91">
        <v>33</v>
      </c>
      <c r="B47" s="92" t="s">
        <v>132</v>
      </c>
      <c r="C47" s="169"/>
      <c r="D47" s="171"/>
      <c r="E47" s="169"/>
      <c r="F47" s="171"/>
      <c r="G47" s="169"/>
      <c r="H47" s="171"/>
      <c r="I47" s="171"/>
      <c r="J47" s="171"/>
      <c r="K47" s="169"/>
      <c r="L47" s="171"/>
      <c r="M47" s="169"/>
      <c r="N47" s="170"/>
      <c r="O47" s="169"/>
      <c r="P47" s="170"/>
      <c r="Q47" s="169"/>
      <c r="R47" s="171"/>
      <c r="S47" s="171"/>
      <c r="T47" s="171"/>
      <c r="U47" s="171"/>
      <c r="V47" s="171"/>
      <c r="W47" s="169"/>
      <c r="X47" s="171"/>
      <c r="Y47" s="169"/>
      <c r="Z47" s="171"/>
      <c r="AA47" s="169"/>
      <c r="AB47" s="171"/>
      <c r="AC47" s="169"/>
      <c r="AD47" s="171"/>
      <c r="AE47" s="169"/>
      <c r="AF47" s="81">
        <f>AE47*AF14</f>
        <v>0</v>
      </c>
      <c r="AG47" s="169"/>
      <c r="AH47" s="170"/>
      <c r="AI47" s="171"/>
      <c r="AJ47" s="171"/>
      <c r="AK47" s="169"/>
      <c r="AL47" s="171"/>
      <c r="AM47" s="169"/>
      <c r="AN47" s="171"/>
      <c r="AO47" s="43"/>
      <c r="AP47" s="44"/>
      <c r="AQ47" s="74">
        <f t="shared" si="0"/>
        <v>0</v>
      </c>
      <c r="AR47" s="91">
        <v>33</v>
      </c>
      <c r="AS47" s="92" t="s">
        <v>132</v>
      </c>
      <c r="AT47" s="124"/>
      <c r="AU47" s="124"/>
      <c r="AV47" s="124"/>
      <c r="AW47" s="51"/>
    </row>
    <row r="48" spans="1:49">
      <c r="A48" s="91">
        <v>34</v>
      </c>
      <c r="B48" s="92" t="s">
        <v>128</v>
      </c>
      <c r="C48" s="169"/>
      <c r="D48" s="171"/>
      <c r="E48" s="169"/>
      <c r="F48" s="171"/>
      <c r="G48" s="169"/>
      <c r="H48" s="171"/>
      <c r="I48" s="171"/>
      <c r="J48" s="171"/>
      <c r="K48" s="169"/>
      <c r="L48" s="171"/>
      <c r="M48" s="169"/>
      <c r="N48" s="170"/>
      <c r="O48" s="169"/>
      <c r="P48" s="170"/>
      <c r="Q48" s="169"/>
      <c r="R48" s="171"/>
      <c r="S48" s="171"/>
      <c r="T48" s="171"/>
      <c r="U48" s="171"/>
      <c r="V48" s="171"/>
      <c r="W48" s="169"/>
      <c r="X48" s="171"/>
      <c r="Y48" s="169"/>
      <c r="Z48" s="171"/>
      <c r="AA48" s="169"/>
      <c r="AB48" s="171"/>
      <c r="AC48" s="169"/>
      <c r="AD48" s="171"/>
      <c r="AE48" s="169"/>
      <c r="AF48" s="81">
        <f>AE48*AF14</f>
        <v>0</v>
      </c>
      <c r="AG48" s="169"/>
      <c r="AH48" s="170"/>
      <c r="AI48" s="171"/>
      <c r="AJ48" s="171"/>
      <c r="AK48" s="169"/>
      <c r="AL48" s="171"/>
      <c r="AM48" s="169"/>
      <c r="AN48" s="171"/>
      <c r="AO48" s="43"/>
      <c r="AP48" s="44"/>
      <c r="AQ48" s="74">
        <f t="shared" si="0"/>
        <v>0</v>
      </c>
      <c r="AR48" s="91">
        <v>34</v>
      </c>
      <c r="AS48" s="92" t="s">
        <v>128</v>
      </c>
      <c r="AT48" s="124"/>
      <c r="AU48" s="124"/>
      <c r="AV48" s="124"/>
      <c r="AW48" s="51"/>
    </row>
    <row r="49" spans="1:69">
      <c r="A49" s="91">
        <v>35</v>
      </c>
      <c r="B49" s="92" t="s">
        <v>108</v>
      </c>
      <c r="C49" s="169"/>
      <c r="D49" s="171"/>
      <c r="E49" s="169"/>
      <c r="F49" s="171"/>
      <c r="G49" s="169"/>
      <c r="H49" s="171"/>
      <c r="I49" s="171"/>
      <c r="J49" s="171"/>
      <c r="K49" s="169"/>
      <c r="L49" s="171"/>
      <c r="M49" s="169"/>
      <c r="N49" s="170"/>
      <c r="O49" s="169"/>
      <c r="P49" s="170"/>
      <c r="Q49" s="169"/>
      <c r="R49" s="171"/>
      <c r="S49" s="171"/>
      <c r="T49" s="171"/>
      <c r="U49" s="171"/>
      <c r="V49" s="171"/>
      <c r="W49" s="169"/>
      <c r="X49" s="171"/>
      <c r="Y49" s="169"/>
      <c r="Z49" s="171"/>
      <c r="AA49" s="169"/>
      <c r="AB49" s="171"/>
      <c r="AC49" s="169"/>
      <c r="AD49" s="171"/>
      <c r="AE49" s="169"/>
      <c r="AF49" s="81">
        <f>AE49*AF14</f>
        <v>0</v>
      </c>
      <c r="AG49" s="169"/>
      <c r="AH49" s="170"/>
      <c r="AI49" s="171"/>
      <c r="AJ49" s="171"/>
      <c r="AK49" s="169"/>
      <c r="AL49" s="171"/>
      <c r="AM49" s="169"/>
      <c r="AN49" s="171"/>
      <c r="AO49" s="43"/>
      <c r="AP49" s="44"/>
      <c r="AQ49" s="74">
        <f t="shared" si="0"/>
        <v>0</v>
      </c>
      <c r="AR49" s="91">
        <v>35</v>
      </c>
      <c r="AS49" s="92" t="s">
        <v>108</v>
      </c>
      <c r="AT49" s="163"/>
      <c r="AU49" s="163"/>
      <c r="AV49" s="163"/>
      <c r="AW49" s="51"/>
    </row>
    <row r="50" spans="1:69">
      <c r="A50" s="91">
        <v>36</v>
      </c>
      <c r="B50" s="92" t="s">
        <v>129</v>
      </c>
      <c r="C50" s="169"/>
      <c r="D50" s="171"/>
      <c r="E50" s="169"/>
      <c r="F50" s="171"/>
      <c r="G50" s="169"/>
      <c r="H50" s="171"/>
      <c r="I50" s="171"/>
      <c r="J50" s="171"/>
      <c r="K50" s="169"/>
      <c r="L50" s="171"/>
      <c r="M50" s="169"/>
      <c r="N50" s="170"/>
      <c r="O50" s="169"/>
      <c r="P50" s="170"/>
      <c r="Q50" s="169"/>
      <c r="R50" s="171"/>
      <c r="S50" s="171"/>
      <c r="T50" s="171"/>
      <c r="U50" s="171"/>
      <c r="V50" s="171"/>
      <c r="W50" s="169"/>
      <c r="X50" s="171"/>
      <c r="Y50" s="169"/>
      <c r="Z50" s="171"/>
      <c r="AA50" s="169"/>
      <c r="AB50" s="171"/>
      <c r="AC50" s="169"/>
      <c r="AD50" s="171"/>
      <c r="AE50" s="169"/>
      <c r="AF50" s="81">
        <f>AE50*AF14</f>
        <v>0</v>
      </c>
      <c r="AG50" s="169"/>
      <c r="AH50" s="170"/>
      <c r="AI50" s="171"/>
      <c r="AJ50" s="171"/>
      <c r="AK50" s="169"/>
      <c r="AL50" s="171"/>
      <c r="AM50" s="169"/>
      <c r="AN50" s="171"/>
      <c r="AO50" s="43"/>
      <c r="AP50" s="44"/>
      <c r="AQ50" s="74">
        <f t="shared" si="0"/>
        <v>0</v>
      </c>
      <c r="AR50" s="91">
        <v>36</v>
      </c>
      <c r="AS50" s="92" t="s">
        <v>129</v>
      </c>
      <c r="AT50" s="163"/>
      <c r="AU50" s="163"/>
      <c r="AV50" s="163"/>
      <c r="AW50" s="51"/>
    </row>
    <row r="51" spans="1:69" ht="15.75" customHeight="1">
      <c r="A51" s="254" t="s">
        <v>119</v>
      </c>
      <c r="B51" s="255"/>
      <c r="C51" s="193" t="s">
        <v>100</v>
      </c>
      <c r="D51" s="194"/>
      <c r="E51" s="194"/>
      <c r="F51" s="194"/>
      <c r="G51" s="194"/>
      <c r="H51" s="194"/>
      <c r="I51" s="194"/>
      <c r="J51" s="194"/>
      <c r="K51" s="194"/>
      <c r="L51" s="194"/>
      <c r="M51" s="194"/>
      <c r="N51" s="256" t="s">
        <v>84</v>
      </c>
      <c r="O51" s="256"/>
      <c r="P51" s="194"/>
      <c r="Q51" s="194"/>
      <c r="R51" s="194"/>
      <c r="S51" s="194"/>
      <c r="T51" s="194"/>
      <c r="U51" s="194"/>
      <c r="V51" s="194"/>
      <c r="W51" s="194"/>
      <c r="X51" s="194"/>
      <c r="Y51" s="257"/>
      <c r="Z51" s="257"/>
      <c r="AA51" s="257"/>
      <c r="AB51" s="257"/>
      <c r="AC51" s="71"/>
      <c r="AD51" s="124"/>
      <c r="AE51" s="193" t="s">
        <v>83</v>
      </c>
      <c r="AF51" s="194"/>
      <c r="AG51" s="194"/>
      <c r="AH51" s="194"/>
      <c r="AI51" s="194"/>
      <c r="AJ51" s="194"/>
      <c r="AK51" s="194"/>
      <c r="AL51" s="194"/>
      <c r="AM51" s="194"/>
      <c r="AN51" s="194"/>
      <c r="AO51" s="194"/>
      <c r="AP51" s="256" t="s">
        <v>87</v>
      </c>
      <c r="AQ51" s="256"/>
      <c r="AR51" s="256"/>
      <c r="AS51" s="256"/>
      <c r="AT51" s="119"/>
      <c r="AU51" s="119"/>
      <c r="AV51" s="125"/>
      <c r="AW51" s="46"/>
      <c r="AX51" s="7"/>
      <c r="AY51" s="8"/>
      <c r="AZ51" s="7"/>
      <c r="BA51" s="8"/>
      <c r="BB51" s="7"/>
      <c r="BC51" s="8"/>
      <c r="BD51" s="7"/>
      <c r="BE51" s="8"/>
      <c r="BF51" s="7"/>
      <c r="BG51" s="8"/>
      <c r="BH51" s="7"/>
      <c r="BI51" s="8"/>
      <c r="BJ51" s="7"/>
      <c r="BK51" s="8"/>
      <c r="BL51" s="9"/>
      <c r="BM51" s="10"/>
      <c r="BN51" s="10"/>
    </row>
    <row r="52" spans="1:69" ht="9.75" customHeight="1">
      <c r="A52" s="6"/>
      <c r="B52" s="7"/>
      <c r="C52" s="115"/>
      <c r="D52" s="30"/>
      <c r="E52" s="30"/>
      <c r="F52" s="31"/>
      <c r="G52" s="209" t="s">
        <v>30</v>
      </c>
      <c r="H52" s="252"/>
      <c r="I52" s="161"/>
      <c r="J52" s="161"/>
      <c r="K52" s="209" t="s">
        <v>40</v>
      </c>
      <c r="L52" s="209"/>
      <c r="M52" s="195"/>
      <c r="P52" s="253" t="s">
        <v>30</v>
      </c>
      <c r="Q52" s="235"/>
      <c r="R52" s="235"/>
      <c r="S52" s="123"/>
      <c r="T52" s="123"/>
      <c r="U52" s="159"/>
      <c r="V52" s="159"/>
      <c r="W52" s="209" t="s">
        <v>79</v>
      </c>
      <c r="X52" s="195"/>
      <c r="Y52" s="196"/>
      <c r="Z52" s="196"/>
      <c r="AA52" s="196"/>
      <c r="AB52" s="23"/>
      <c r="AC52" s="6"/>
      <c r="AD52" s="24"/>
      <c r="AE52" s="115"/>
      <c r="AF52" s="30"/>
      <c r="AG52" s="30"/>
      <c r="AH52" s="31"/>
      <c r="AI52" s="121"/>
      <c r="AJ52" s="121"/>
      <c r="AK52" s="209" t="s">
        <v>43</v>
      </c>
      <c r="AL52" s="209"/>
      <c r="AM52" s="195"/>
      <c r="AN52" s="196"/>
      <c r="AO52" s="196"/>
      <c r="AP52" s="39"/>
      <c r="AQ52" s="218" t="s">
        <v>30</v>
      </c>
      <c r="AR52" s="218"/>
      <c r="AS52" s="209" t="s">
        <v>29</v>
      </c>
      <c r="AT52" s="196"/>
      <c r="AU52" s="196"/>
      <c r="AV52" s="210"/>
      <c r="AW52" s="48"/>
      <c r="AX52" s="7"/>
      <c r="AY52" s="8"/>
      <c r="AZ52" s="7"/>
      <c r="BA52" s="8"/>
      <c r="BB52" s="7"/>
      <c r="BC52" s="8"/>
      <c r="BD52" s="7"/>
      <c r="BE52" s="8"/>
      <c r="BF52" s="7"/>
      <c r="BG52" s="8"/>
      <c r="BH52" s="7"/>
      <c r="BI52" s="8"/>
      <c r="BJ52" s="7"/>
      <c r="BK52" s="8"/>
      <c r="BL52" s="9"/>
      <c r="BM52" s="10"/>
      <c r="BN52" s="10"/>
    </row>
    <row r="53" spans="1:69" ht="10.5" customHeight="1">
      <c r="A53" s="6"/>
      <c r="B53" s="7"/>
      <c r="C53" s="32"/>
      <c r="D53" s="116"/>
      <c r="E53" s="116"/>
      <c r="F53" s="116"/>
      <c r="G53" s="116"/>
      <c r="H53" s="116"/>
      <c r="I53" s="157"/>
      <c r="J53" s="157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57"/>
      <c r="V53" s="157"/>
      <c r="W53" s="7"/>
      <c r="X53" s="8"/>
      <c r="Y53" s="117"/>
      <c r="Z53" s="117"/>
      <c r="AA53" s="24"/>
      <c r="AB53" s="23"/>
      <c r="AC53" s="6"/>
      <c r="AD53" s="24"/>
      <c r="AE53" s="32"/>
      <c r="AF53" s="116"/>
      <c r="AG53" s="116"/>
      <c r="AH53" s="116"/>
      <c r="AI53" s="116"/>
      <c r="AJ53" s="116"/>
      <c r="AK53" s="116"/>
      <c r="AL53" s="116"/>
      <c r="AM53" s="116"/>
      <c r="AN53" s="116"/>
      <c r="AO53" s="116"/>
      <c r="AP53" s="116"/>
      <c r="AQ53" s="116"/>
      <c r="AR53" s="116"/>
      <c r="AS53" s="7"/>
      <c r="AT53" s="8"/>
      <c r="AU53" s="7"/>
      <c r="AV53" s="8"/>
      <c r="AW53" s="49"/>
      <c r="AX53" s="7"/>
      <c r="AY53" s="8"/>
      <c r="AZ53" s="7"/>
      <c r="BA53" s="8"/>
      <c r="BB53" s="7"/>
      <c r="BC53" s="8"/>
      <c r="BD53" s="7"/>
      <c r="BE53" s="8"/>
      <c r="BF53" s="7"/>
      <c r="BG53" s="8"/>
      <c r="BH53" s="7"/>
      <c r="BI53" s="8"/>
      <c r="BJ53" s="7"/>
      <c r="BK53" s="8"/>
      <c r="BL53" s="9"/>
      <c r="BM53" s="10"/>
      <c r="BN53" s="10"/>
    </row>
    <row r="54" spans="1:69" ht="15.75" customHeight="1">
      <c r="A54" s="33"/>
      <c r="B54" s="34"/>
      <c r="C54" s="204" t="s">
        <v>101</v>
      </c>
      <c r="D54" s="204"/>
      <c r="E54" s="204"/>
      <c r="F54" s="204"/>
      <c r="G54" s="204"/>
      <c r="H54" s="204"/>
      <c r="I54" s="204"/>
      <c r="J54" s="204"/>
      <c r="K54" s="204"/>
      <c r="L54" s="204"/>
      <c r="M54" s="204"/>
      <c r="N54" s="205" t="s">
        <v>41</v>
      </c>
      <c r="O54" s="205"/>
      <c r="P54" s="262" t="s">
        <v>85</v>
      </c>
      <c r="Q54" s="260"/>
      <c r="R54" s="260"/>
      <c r="S54" s="260"/>
      <c r="T54" s="260"/>
      <c r="U54" s="260"/>
      <c r="V54" s="260"/>
      <c r="W54" s="260"/>
      <c r="X54" s="260"/>
      <c r="Y54" s="196"/>
      <c r="Z54" s="196"/>
      <c r="AA54" s="24"/>
      <c r="AB54" s="23"/>
      <c r="AC54" s="37"/>
      <c r="AD54" s="117"/>
      <c r="AE54" s="204" t="s">
        <v>86</v>
      </c>
      <c r="AF54" s="204"/>
      <c r="AG54" s="204"/>
      <c r="AH54" s="204"/>
      <c r="AI54" s="204"/>
      <c r="AJ54" s="204"/>
      <c r="AK54" s="204"/>
      <c r="AL54" s="204"/>
      <c r="AM54" s="204"/>
      <c r="AN54" s="205" t="s">
        <v>41</v>
      </c>
      <c r="AO54" s="205"/>
      <c r="AP54" s="260" t="s">
        <v>88</v>
      </c>
      <c r="AQ54" s="260"/>
      <c r="AR54" s="260"/>
      <c r="AS54" s="260"/>
      <c r="AT54" s="260"/>
      <c r="AU54" s="260"/>
      <c r="AV54" s="260"/>
      <c r="AW54" s="47"/>
      <c r="AX54" s="7"/>
      <c r="AY54" s="8"/>
      <c r="AZ54" s="7"/>
      <c r="BA54" s="8"/>
      <c r="BB54" s="7"/>
      <c r="BC54" s="8"/>
      <c r="BD54" s="7"/>
      <c r="BE54" s="8"/>
      <c r="BF54" s="7"/>
      <c r="BG54" s="8"/>
      <c r="BH54" s="7"/>
      <c r="BI54" s="8"/>
      <c r="BJ54" s="7"/>
      <c r="BK54" s="8"/>
      <c r="BL54" s="9"/>
      <c r="BM54" s="10"/>
      <c r="BN54" s="10"/>
    </row>
    <row r="55" spans="1:69" ht="9" customHeight="1">
      <c r="A55" s="6"/>
      <c r="B55" s="7"/>
      <c r="C55" s="7"/>
      <c r="D55" s="218"/>
      <c r="E55" s="218"/>
      <c r="F55" s="218" t="s">
        <v>30</v>
      </c>
      <c r="G55" s="218"/>
      <c r="H55" s="122"/>
      <c r="I55" s="162"/>
      <c r="J55" s="162"/>
      <c r="K55" s="209" t="s">
        <v>42</v>
      </c>
      <c r="L55" s="251"/>
      <c r="M55" s="251"/>
      <c r="O55" s="39" t="s">
        <v>30</v>
      </c>
      <c r="Q55" s="218" t="s">
        <v>29</v>
      </c>
      <c r="R55" s="218"/>
      <c r="S55" s="218"/>
      <c r="T55" s="218"/>
      <c r="U55" s="218"/>
      <c r="V55" s="218"/>
      <c r="W55" s="261"/>
      <c r="X55" s="261"/>
      <c r="Y55" s="197"/>
      <c r="Z55" s="197"/>
      <c r="AA55" s="197"/>
      <c r="AB55" s="197"/>
      <c r="AC55" s="6"/>
      <c r="AD55" s="24"/>
      <c r="AE55" s="7"/>
      <c r="AF55" s="218"/>
      <c r="AG55" s="218"/>
      <c r="AH55" s="118" t="s">
        <v>30</v>
      </c>
      <c r="AI55" s="122"/>
      <c r="AJ55" s="122"/>
      <c r="AK55" s="209" t="s">
        <v>44</v>
      </c>
      <c r="AL55" s="251"/>
      <c r="AM55" s="251"/>
      <c r="AP55" s="39" t="s">
        <v>30</v>
      </c>
      <c r="AQ55" s="218"/>
      <c r="AR55" s="218"/>
      <c r="AS55" s="209" t="s">
        <v>29</v>
      </c>
      <c r="AT55" s="211"/>
      <c r="AU55" s="211"/>
      <c r="AV55" s="38"/>
      <c r="AW55" s="48"/>
      <c r="AX55" s="7"/>
      <c r="AY55" s="8"/>
      <c r="AZ55" s="7"/>
      <c r="BA55" s="8"/>
      <c r="BB55" s="7"/>
      <c r="BC55" s="8"/>
      <c r="BD55" s="7"/>
      <c r="BE55" s="8"/>
      <c r="BF55" s="7"/>
      <c r="BG55" s="8"/>
      <c r="BH55" s="7"/>
      <c r="BI55" s="8"/>
      <c r="BJ55" s="7"/>
      <c r="BK55" s="8"/>
      <c r="BL55" s="9"/>
      <c r="BM55" s="10"/>
      <c r="BN55" s="10"/>
      <c r="BQ55" s="10"/>
    </row>
    <row r="56" spans="1:69" ht="15" customHeight="1">
      <c r="A56" s="25"/>
      <c r="B56" s="25"/>
      <c r="C56" s="6"/>
      <c r="D56" s="7"/>
      <c r="E56" s="32"/>
      <c r="F56" s="116"/>
      <c r="G56" s="116"/>
      <c r="H56" s="116"/>
      <c r="I56" s="157"/>
      <c r="J56" s="157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57"/>
      <c r="V56" s="157"/>
      <c r="W56" s="7"/>
      <c r="X56" s="8"/>
      <c r="Y56" s="7"/>
      <c r="Z56" s="8"/>
      <c r="AA56" s="26"/>
      <c r="AB56" s="26"/>
      <c r="AC56" s="26"/>
      <c r="AD56" s="26"/>
      <c r="AE56" s="26"/>
      <c r="AF56" s="26"/>
      <c r="AG56" s="26"/>
      <c r="AH56" s="23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4"/>
      <c r="AU56" s="23"/>
      <c r="AV56" s="24"/>
      <c r="AW56" s="23"/>
      <c r="AX56" s="26"/>
      <c r="AY56" s="26"/>
      <c r="AZ56" s="26"/>
      <c r="BA56" s="26"/>
      <c r="BB56" s="26"/>
      <c r="BC56" s="26"/>
      <c r="BD56" s="26"/>
      <c r="BE56" s="26"/>
      <c r="BF56" s="26"/>
      <c r="BG56" s="23"/>
      <c r="BH56" s="24"/>
      <c r="BI56" s="27"/>
      <c r="BJ56" s="27"/>
      <c r="BK56" s="27"/>
      <c r="BL56" s="27"/>
      <c r="BM56" s="27"/>
      <c r="BN56" s="27"/>
      <c r="BO56" s="27"/>
      <c r="BP56" s="27"/>
      <c r="BQ56" s="27"/>
    </row>
    <row r="57" spans="1:69" ht="11.25" customHeight="1">
      <c r="C57" s="33"/>
      <c r="D57" s="34"/>
      <c r="E57" s="204"/>
      <c r="F57" s="204"/>
      <c r="G57" s="204"/>
      <c r="H57" s="204"/>
      <c r="I57" s="204"/>
      <c r="J57" s="204"/>
      <c r="K57" s="204"/>
      <c r="L57" s="204"/>
      <c r="M57" s="204"/>
      <c r="N57" s="204"/>
      <c r="O57" s="204"/>
      <c r="P57" s="205"/>
      <c r="Q57" s="205"/>
      <c r="R57" s="260"/>
      <c r="S57" s="260"/>
      <c r="T57" s="260"/>
      <c r="U57" s="260"/>
      <c r="V57" s="260"/>
      <c r="W57" s="260"/>
      <c r="X57" s="260"/>
      <c r="Y57" s="260"/>
      <c r="Z57" s="260"/>
      <c r="AB57" s="11"/>
      <c r="AC57" s="11"/>
      <c r="AD57" s="11"/>
      <c r="AE57" s="11"/>
      <c r="AF57" s="11"/>
      <c r="AG57" s="11"/>
      <c r="AK57" s="17"/>
      <c r="AL57" s="17"/>
      <c r="AM57" s="17"/>
      <c r="AN57" s="17"/>
      <c r="AO57" s="17"/>
      <c r="AP57" s="17"/>
      <c r="AQ57" s="17"/>
      <c r="AR57" s="17"/>
      <c r="BL57" s="3"/>
    </row>
    <row r="58" spans="1:69" ht="15.75" customHeight="1">
      <c r="C58" s="6"/>
      <c r="D58" s="7"/>
      <c r="E58" s="7"/>
      <c r="F58" s="218"/>
      <c r="G58" s="218"/>
      <c r="H58" s="218"/>
      <c r="I58" s="218"/>
      <c r="J58" s="218"/>
      <c r="K58" s="218"/>
      <c r="L58" s="122"/>
      <c r="M58" s="209"/>
      <c r="N58" s="251"/>
      <c r="O58" s="251"/>
      <c r="X58" s="209"/>
      <c r="Y58" s="209"/>
      <c r="Z58" s="195"/>
    </row>
  </sheetData>
  <mergeCells count="100">
    <mergeCell ref="C8:E8"/>
    <mergeCell ref="F8:H8"/>
    <mergeCell ref="R8:AC8"/>
    <mergeCell ref="C1:K1"/>
    <mergeCell ref="A2:B2"/>
    <mergeCell ref="C2:M2"/>
    <mergeCell ref="C3:H3"/>
    <mergeCell ref="K3:M3"/>
    <mergeCell ref="N4:Q4"/>
    <mergeCell ref="B6:S6"/>
    <mergeCell ref="A5:D5"/>
    <mergeCell ref="L5:R5"/>
    <mergeCell ref="W6:Z6"/>
    <mergeCell ref="R7:AD7"/>
    <mergeCell ref="AC11:AF11"/>
    <mergeCell ref="AG11:AP11"/>
    <mergeCell ref="K12:L12"/>
    <mergeCell ref="M12:N12"/>
    <mergeCell ref="O12:P12"/>
    <mergeCell ref="M11:AB11"/>
    <mergeCell ref="AO12:AP12"/>
    <mergeCell ref="W12:X12"/>
    <mergeCell ref="Y12:Z12"/>
    <mergeCell ref="AA12:AB12"/>
    <mergeCell ref="AC12:AD12"/>
    <mergeCell ref="C9:E9"/>
    <mergeCell ref="F9:H9"/>
    <mergeCell ref="B10:L10"/>
    <mergeCell ref="C11:H11"/>
    <mergeCell ref="I11:L11"/>
    <mergeCell ref="AR12:AR14"/>
    <mergeCell ref="A12:A14"/>
    <mergeCell ref="B12:B14"/>
    <mergeCell ref="C12:D12"/>
    <mergeCell ref="E12:F12"/>
    <mergeCell ref="G12:H12"/>
    <mergeCell ref="AO13:AO14"/>
    <mergeCell ref="S13:S14"/>
    <mergeCell ref="AK13:AK14"/>
    <mergeCell ref="I12:J12"/>
    <mergeCell ref="I13:I14"/>
    <mergeCell ref="U12:V12"/>
    <mergeCell ref="U13:U14"/>
    <mergeCell ref="AI13:AI14"/>
    <mergeCell ref="Q12:R12"/>
    <mergeCell ref="S12:T12"/>
    <mergeCell ref="AS12:AS14"/>
    <mergeCell ref="C13:C14"/>
    <mergeCell ref="E13:E14"/>
    <mergeCell ref="G13:G14"/>
    <mergeCell ref="K13:K14"/>
    <mergeCell ref="M13:M14"/>
    <mergeCell ref="O13:O14"/>
    <mergeCell ref="Q13:Q14"/>
    <mergeCell ref="AE12:AF12"/>
    <mergeCell ref="AG12:AH12"/>
    <mergeCell ref="AI12:AJ12"/>
    <mergeCell ref="AK12:AL12"/>
    <mergeCell ref="AM12:AN12"/>
    <mergeCell ref="AM13:AM14"/>
    <mergeCell ref="AC13:AC14"/>
    <mergeCell ref="AE13:AE14"/>
    <mergeCell ref="A51:B51"/>
    <mergeCell ref="C51:M51"/>
    <mergeCell ref="N51:AB51"/>
    <mergeCell ref="AE51:AO51"/>
    <mergeCell ref="AP51:AS51"/>
    <mergeCell ref="AQ52:AR52"/>
    <mergeCell ref="AS52:AV52"/>
    <mergeCell ref="C54:M54"/>
    <mergeCell ref="N54:O54"/>
    <mergeCell ref="P54:Z54"/>
    <mergeCell ref="AE54:AM54"/>
    <mergeCell ref="AN54:AO54"/>
    <mergeCell ref="AP54:AV54"/>
    <mergeCell ref="G52:H52"/>
    <mergeCell ref="K52:M52"/>
    <mergeCell ref="P52:R52"/>
    <mergeCell ref="W52:AA52"/>
    <mergeCell ref="AK52:AO52"/>
    <mergeCell ref="AK55:AM55"/>
    <mergeCell ref="AQ55:AR55"/>
    <mergeCell ref="AS55:AU55"/>
    <mergeCell ref="E57:O57"/>
    <mergeCell ref="P57:Q57"/>
    <mergeCell ref="R57:Z57"/>
    <mergeCell ref="D55:E55"/>
    <mergeCell ref="F55:G55"/>
    <mergeCell ref="K55:M55"/>
    <mergeCell ref="Q55:X55"/>
    <mergeCell ref="Y55:AB55"/>
    <mergeCell ref="AF55:AG55"/>
    <mergeCell ref="AG13:AG14"/>
    <mergeCell ref="W13:W14"/>
    <mergeCell ref="Y13:Y14"/>
    <mergeCell ref="AA13:AA14"/>
    <mergeCell ref="F58:G58"/>
    <mergeCell ref="H58:K58"/>
    <mergeCell ref="M58:O58"/>
    <mergeCell ref="X58:Z58"/>
  </mergeCells>
  <pageMargins left="0" right="0" top="0" bottom="0" header="0" footer="0"/>
  <pageSetup paperSize="9" scale="64" orientation="landscape" r:id="rId1"/>
  <colBreaks count="1" manualBreakCount="1">
    <brk id="26" max="52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BS53"/>
  <sheetViews>
    <sheetView view="pageBreakPreview" zoomScale="110" zoomScaleSheetLayoutView="110" workbookViewId="0">
      <pane xSplit="2" ySplit="14" topLeftCell="AE15" activePane="bottomRight" state="frozen"/>
      <selection pane="topRight" activeCell="C1" sqref="C1"/>
      <selection pane="bottomLeft" activeCell="A9" sqref="A9"/>
      <selection pane="bottomRight" activeCell="AG26" sqref="AG26"/>
    </sheetView>
  </sheetViews>
  <sheetFormatPr defaultRowHeight="15"/>
  <cols>
    <col min="1" max="1" width="4.28515625" customWidth="1"/>
    <col min="2" max="2" width="29.28515625" customWidth="1"/>
    <col min="3" max="3" width="8.42578125" customWidth="1"/>
    <col min="4" max="4" width="8" customWidth="1"/>
    <col min="5" max="5" width="7.85546875" customWidth="1"/>
    <col min="6" max="6" width="7.42578125" customWidth="1"/>
    <col min="7" max="7" width="8.42578125" customWidth="1"/>
    <col min="8" max="8" width="7.140625" customWidth="1"/>
    <col min="9" max="9" width="8.42578125" customWidth="1"/>
    <col min="10" max="10" width="7.28515625" customWidth="1"/>
    <col min="11" max="11" width="8.7109375" customWidth="1"/>
    <col min="12" max="12" width="7.42578125" customWidth="1"/>
    <col min="13" max="13" width="9.5703125" customWidth="1"/>
    <col min="14" max="14" width="11" customWidth="1"/>
    <col min="15" max="15" width="9" customWidth="1"/>
    <col min="16" max="16" width="6.7109375" customWidth="1"/>
    <col min="17" max="18" width="8.85546875" customWidth="1"/>
    <col min="19" max="19" width="8.5703125" customWidth="1"/>
    <col min="20" max="20" width="7.28515625" customWidth="1"/>
    <col min="21" max="21" width="8.7109375" customWidth="1"/>
    <col min="22" max="22" width="7" customWidth="1"/>
    <col min="23" max="26" width="6.42578125" customWidth="1"/>
    <col min="27" max="27" width="6.7109375" customWidth="1"/>
    <col min="28" max="28" width="7.42578125" customWidth="1"/>
    <col min="29" max="29" width="10.28515625" customWidth="1"/>
    <col min="30" max="31" width="8.7109375" customWidth="1"/>
    <col min="32" max="32" width="6.85546875" customWidth="1"/>
    <col min="33" max="33" width="9.28515625" bestFit="1" customWidth="1"/>
    <col min="34" max="34" width="9" customWidth="1"/>
    <col min="35" max="35" width="5.42578125" customWidth="1"/>
    <col min="36" max="36" width="6.28515625" customWidth="1"/>
    <col min="37" max="37" width="7.140625" customWidth="1"/>
    <col min="38" max="38" width="7.85546875" customWidth="1"/>
    <col min="39" max="39" width="5.28515625" customWidth="1"/>
    <col min="40" max="42" width="6.42578125" customWidth="1"/>
    <col min="43" max="43" width="7.85546875" customWidth="1"/>
    <col min="44" max="44" width="6.42578125" customWidth="1"/>
    <col min="45" max="45" width="9.5703125" customWidth="1"/>
    <col min="46" max="46" width="4.7109375" customWidth="1"/>
    <col min="47" max="47" width="29.5703125" customWidth="1"/>
    <col min="51" max="51" width="0.140625" customWidth="1"/>
  </cols>
  <sheetData>
    <row r="1" spans="1:51" ht="18.75">
      <c r="B1" s="10"/>
      <c r="C1" s="238" t="s">
        <v>28</v>
      </c>
      <c r="D1" s="239"/>
      <c r="E1" s="239"/>
      <c r="F1" s="239"/>
      <c r="G1" s="239"/>
      <c r="H1" s="239"/>
      <c r="I1" s="239"/>
      <c r="J1" s="5"/>
      <c r="AT1" s="152"/>
      <c r="AU1" s="152"/>
      <c r="AV1" s="152"/>
      <c r="AW1" s="152"/>
      <c r="AX1" s="152"/>
      <c r="AY1" s="51"/>
    </row>
    <row r="2" spans="1:51" ht="15.75">
      <c r="A2" s="236" t="s">
        <v>34</v>
      </c>
      <c r="B2" s="237"/>
      <c r="C2" s="240" t="s">
        <v>67</v>
      </c>
      <c r="D2" s="241"/>
      <c r="E2" s="241"/>
      <c r="F2" s="241"/>
      <c r="G2" s="241"/>
      <c r="H2" s="241"/>
      <c r="I2" s="241"/>
      <c r="J2" s="241"/>
      <c r="K2" s="241"/>
      <c r="AT2" s="152"/>
      <c r="AU2" s="152"/>
      <c r="AV2" s="152"/>
      <c r="AW2" s="152"/>
      <c r="AX2" s="152"/>
      <c r="AY2" s="51"/>
    </row>
    <row r="3" spans="1:51" ht="9" customHeight="1">
      <c r="A3" s="10"/>
      <c r="B3" s="10"/>
      <c r="C3" s="242" t="s">
        <v>30</v>
      </c>
      <c r="D3" s="209"/>
      <c r="E3" s="209"/>
      <c r="F3" s="209"/>
      <c r="G3" s="209"/>
      <c r="H3" s="209"/>
      <c r="I3" s="209" t="s">
        <v>29</v>
      </c>
      <c r="J3" s="209"/>
      <c r="K3" s="209"/>
      <c r="AT3" s="152"/>
      <c r="AU3" s="152"/>
      <c r="AV3" s="152"/>
      <c r="AW3" s="152"/>
      <c r="AX3" s="152"/>
      <c r="AY3" s="51"/>
    </row>
    <row r="4" spans="1:51">
      <c r="A4" s="10"/>
      <c r="B4" s="10"/>
      <c r="L4" s="239" t="s">
        <v>61</v>
      </c>
      <c r="M4" s="243"/>
      <c r="N4" s="243"/>
      <c r="O4" s="243"/>
      <c r="AT4" s="152"/>
      <c r="AU4" s="152"/>
      <c r="AV4" s="152"/>
      <c r="AW4" s="152"/>
      <c r="AX4" s="152"/>
      <c r="AY4" s="51"/>
    </row>
    <row r="5" spans="1:51" ht="12.75" customHeight="1">
      <c r="A5" s="248" t="s">
        <v>68</v>
      </c>
      <c r="B5" s="248"/>
      <c r="C5" s="248"/>
      <c r="D5" s="248"/>
      <c r="E5" s="16"/>
      <c r="F5" s="16"/>
      <c r="J5" s="244" t="s">
        <v>35</v>
      </c>
      <c r="K5" s="244"/>
      <c r="L5" s="244"/>
      <c r="M5" s="244"/>
      <c r="N5" s="244"/>
      <c r="O5" s="244"/>
      <c r="P5" s="244"/>
      <c r="Q5" s="148"/>
      <c r="R5" s="148"/>
      <c r="S5" s="148"/>
      <c r="T5" s="148"/>
      <c r="AT5" s="152"/>
      <c r="AU5" s="152"/>
      <c r="AV5" s="152"/>
      <c r="AW5" s="152"/>
      <c r="AX5" s="152"/>
      <c r="AY5" s="51"/>
    </row>
    <row r="6" spans="1:51">
      <c r="B6" s="4"/>
      <c r="C6" s="245" t="s">
        <v>151</v>
      </c>
      <c r="D6" s="246"/>
      <c r="E6" s="246"/>
      <c r="F6" s="246"/>
      <c r="G6" s="246"/>
      <c r="H6" s="247"/>
      <c r="I6" s="247"/>
      <c r="J6" s="247"/>
      <c r="U6" s="244"/>
      <c r="V6" s="244"/>
      <c r="W6" s="244"/>
      <c r="X6" s="244"/>
      <c r="AT6" s="152"/>
      <c r="AU6" s="152"/>
      <c r="AV6" s="152"/>
      <c r="AW6" s="152"/>
      <c r="AX6" s="152"/>
      <c r="AY6" s="51"/>
    </row>
    <row r="7" spans="1:51" ht="12.75" customHeight="1">
      <c r="B7" s="10"/>
      <c r="C7" s="20"/>
      <c r="D7" s="152"/>
      <c r="E7" s="152"/>
      <c r="F7" s="154"/>
      <c r="G7" s="22"/>
      <c r="H7" s="154"/>
      <c r="I7" s="154"/>
      <c r="J7" s="154"/>
      <c r="K7" s="154"/>
      <c r="L7" s="234" t="s">
        <v>33</v>
      </c>
      <c r="M7" s="235"/>
      <c r="N7" s="235"/>
      <c r="O7" s="235"/>
      <c r="P7" s="235"/>
      <c r="Q7" s="235"/>
      <c r="R7" s="235"/>
      <c r="S7" s="235"/>
      <c r="T7" s="235"/>
      <c r="U7" s="235"/>
      <c r="V7" s="235"/>
      <c r="W7" s="235"/>
      <c r="X7" s="235"/>
      <c r="Y7" s="235"/>
      <c r="Z7" s="235"/>
      <c r="AA7" s="235"/>
      <c r="AB7" s="235"/>
      <c r="AT7" s="152"/>
      <c r="AU7" s="152"/>
      <c r="AV7" s="152"/>
      <c r="AW7" s="152"/>
      <c r="AX7" s="152"/>
      <c r="AY7" s="51"/>
    </row>
    <row r="8" spans="1:51" ht="13.5" customHeight="1">
      <c r="B8" s="10"/>
      <c r="C8" s="228" t="s">
        <v>36</v>
      </c>
      <c r="D8" s="229"/>
      <c r="E8" s="190"/>
      <c r="F8" s="223" t="s">
        <v>37</v>
      </c>
      <c r="G8" s="224"/>
      <c r="H8" s="225"/>
      <c r="I8" s="154"/>
      <c r="J8" s="154"/>
      <c r="K8" s="154"/>
      <c r="L8" s="154"/>
      <c r="M8" s="154"/>
      <c r="O8" s="154"/>
      <c r="P8" s="204" t="s">
        <v>38</v>
      </c>
      <c r="Q8" s="204"/>
      <c r="R8" s="204"/>
      <c r="S8" s="204"/>
      <c r="T8" s="204"/>
      <c r="U8" s="211"/>
      <c r="V8" s="211"/>
      <c r="W8" s="211"/>
      <c r="X8" s="211"/>
      <c r="Y8" s="196"/>
      <c r="Z8" s="196"/>
      <c r="AA8" s="196"/>
      <c r="AT8" s="152"/>
      <c r="AU8" s="152"/>
      <c r="AV8" s="152"/>
      <c r="AW8" s="152"/>
      <c r="AX8" s="152"/>
      <c r="AY8" s="51"/>
    </row>
    <row r="9" spans="1:51" ht="12.75" customHeight="1">
      <c r="B9" s="10"/>
      <c r="C9" s="230">
        <v>30</v>
      </c>
      <c r="D9" s="231"/>
      <c r="E9" s="232"/>
      <c r="F9" s="226">
        <v>30</v>
      </c>
      <c r="G9" s="227"/>
      <c r="H9" s="227"/>
      <c r="I9" s="15"/>
      <c r="J9" s="15"/>
      <c r="K9" s="15"/>
      <c r="L9" s="14"/>
      <c r="M9" s="14"/>
      <c r="O9" s="14"/>
      <c r="AT9" s="152"/>
      <c r="AU9" s="152"/>
      <c r="AV9" s="152"/>
      <c r="AW9" s="152"/>
      <c r="AX9" s="152"/>
      <c r="AY9" s="51"/>
    </row>
    <row r="10" spans="1:51" ht="12.75" customHeight="1">
      <c r="B10" s="194"/>
      <c r="C10" s="211"/>
      <c r="D10" s="211"/>
      <c r="E10" s="211"/>
      <c r="F10" s="211"/>
      <c r="G10" s="211"/>
      <c r="H10" s="211"/>
      <c r="I10" s="211"/>
      <c r="J10" s="211"/>
      <c r="K10" s="15"/>
      <c r="L10" s="14"/>
      <c r="M10" s="14"/>
      <c r="O10" s="14"/>
      <c r="AT10" s="152"/>
      <c r="AU10" s="152"/>
      <c r="AV10" s="152"/>
      <c r="AW10" s="152"/>
      <c r="AX10" s="152"/>
      <c r="AY10" s="51"/>
    </row>
    <row r="11" spans="1:51" ht="15.75">
      <c r="C11" s="206" t="s">
        <v>6</v>
      </c>
      <c r="D11" s="207"/>
      <c r="E11" s="207"/>
      <c r="F11" s="207"/>
      <c r="G11" s="207"/>
      <c r="H11" s="208"/>
      <c r="I11" s="201" t="s">
        <v>7</v>
      </c>
      <c r="J11" s="232"/>
      <c r="K11" s="201" t="s">
        <v>17</v>
      </c>
      <c r="L11" s="202"/>
      <c r="M11" s="202"/>
      <c r="N11" s="202"/>
      <c r="O11" s="202"/>
      <c r="P11" s="202"/>
      <c r="Q11" s="202"/>
      <c r="R11" s="202"/>
      <c r="S11" s="202"/>
      <c r="T11" s="202"/>
      <c r="U11" s="202"/>
      <c r="V11" s="202"/>
      <c r="W11" s="202"/>
      <c r="X11" s="202"/>
      <c r="Y11" s="202"/>
      <c r="Z11" s="203"/>
      <c r="AA11" s="201" t="s">
        <v>18</v>
      </c>
      <c r="AB11" s="202"/>
      <c r="AC11" s="202"/>
      <c r="AD11" s="203"/>
      <c r="AE11" s="188" t="s">
        <v>19</v>
      </c>
      <c r="AF11" s="189"/>
      <c r="AG11" s="189"/>
      <c r="AH11" s="189"/>
      <c r="AI11" s="189"/>
      <c r="AJ11" s="189"/>
      <c r="AK11" s="189"/>
      <c r="AL11" s="189"/>
      <c r="AM11" s="189"/>
      <c r="AN11" s="189"/>
      <c r="AO11" s="189"/>
      <c r="AP11" s="189"/>
      <c r="AQ11" s="189"/>
      <c r="AR11" s="190"/>
      <c r="AS11" s="1"/>
      <c r="AT11" s="50"/>
      <c r="AU11" s="152"/>
      <c r="AV11" s="152"/>
      <c r="AW11" s="152"/>
      <c r="AX11" s="152"/>
      <c r="AY11" s="51"/>
    </row>
    <row r="12" spans="1:51" ht="61.5" customHeight="1">
      <c r="A12" s="214" t="s">
        <v>0</v>
      </c>
      <c r="B12" s="249" t="s">
        <v>23</v>
      </c>
      <c r="C12" s="233" t="s">
        <v>152</v>
      </c>
      <c r="D12" s="200"/>
      <c r="E12" s="198" t="s">
        <v>117</v>
      </c>
      <c r="F12" s="199"/>
      <c r="G12" s="198" t="s">
        <v>153</v>
      </c>
      <c r="H12" s="199"/>
      <c r="I12" s="198" t="s">
        <v>154</v>
      </c>
      <c r="J12" s="199"/>
      <c r="K12" s="198" t="s">
        <v>155</v>
      </c>
      <c r="L12" s="199"/>
      <c r="M12" s="198" t="s">
        <v>156</v>
      </c>
      <c r="N12" s="199"/>
      <c r="O12" s="198" t="s">
        <v>157</v>
      </c>
      <c r="P12" s="199"/>
      <c r="Q12" s="198" t="s">
        <v>158</v>
      </c>
      <c r="R12" s="199"/>
      <c r="S12" s="198" t="s">
        <v>118</v>
      </c>
      <c r="T12" s="199"/>
      <c r="U12" s="198" t="s">
        <v>159</v>
      </c>
      <c r="V12" s="199"/>
      <c r="W12" s="198" t="s">
        <v>120</v>
      </c>
      <c r="X12" s="199"/>
      <c r="Y12" s="198" t="s">
        <v>121</v>
      </c>
      <c r="Z12" s="199"/>
      <c r="AA12" s="198" t="s">
        <v>122</v>
      </c>
      <c r="AB12" s="200"/>
      <c r="AC12" s="198" t="s">
        <v>160</v>
      </c>
      <c r="AD12" s="217"/>
      <c r="AE12" s="198" t="s">
        <v>161</v>
      </c>
      <c r="AF12" s="199"/>
      <c r="AG12" s="198" t="s">
        <v>162</v>
      </c>
      <c r="AH12" s="199"/>
      <c r="AI12" s="198" t="s">
        <v>163</v>
      </c>
      <c r="AJ12" s="199"/>
      <c r="AK12" s="198" t="s">
        <v>123</v>
      </c>
      <c r="AL12" s="199"/>
      <c r="AM12" s="198" t="s">
        <v>164</v>
      </c>
      <c r="AN12" s="199"/>
      <c r="AO12" s="198" t="s">
        <v>165</v>
      </c>
      <c r="AP12" s="199"/>
      <c r="AQ12" s="198" t="s">
        <v>25</v>
      </c>
      <c r="AR12" s="199"/>
      <c r="AS12" s="40" t="s">
        <v>22</v>
      </c>
      <c r="AT12" s="214" t="s">
        <v>0</v>
      </c>
      <c r="AU12" s="214" t="s">
        <v>23</v>
      </c>
      <c r="AV12" s="152"/>
      <c r="AW12" s="152"/>
      <c r="AX12" s="152"/>
      <c r="AY12" s="51"/>
    </row>
    <row r="13" spans="1:51" ht="32.25" customHeight="1">
      <c r="A13" s="258"/>
      <c r="B13" s="250"/>
      <c r="C13" s="219" t="s">
        <v>4</v>
      </c>
      <c r="D13" s="41" t="s">
        <v>24</v>
      </c>
      <c r="E13" s="221" t="s">
        <v>4</v>
      </c>
      <c r="F13" s="56" t="s">
        <v>24</v>
      </c>
      <c r="G13" s="212" t="s">
        <v>4</v>
      </c>
      <c r="H13" s="56" t="s">
        <v>24</v>
      </c>
      <c r="I13" s="212" t="s">
        <v>4</v>
      </c>
      <c r="J13" s="56" t="s">
        <v>24</v>
      </c>
      <c r="K13" s="212" t="s">
        <v>4</v>
      </c>
      <c r="L13" s="56" t="s">
        <v>24</v>
      </c>
      <c r="M13" s="212" t="s">
        <v>4</v>
      </c>
      <c r="N13" s="56" t="s">
        <v>24</v>
      </c>
      <c r="O13" s="212" t="s">
        <v>4</v>
      </c>
      <c r="P13" s="56" t="s">
        <v>127</v>
      </c>
      <c r="Q13" s="191" t="s">
        <v>4</v>
      </c>
      <c r="R13" s="56" t="s">
        <v>24</v>
      </c>
      <c r="S13" s="212" t="s">
        <v>4</v>
      </c>
      <c r="T13" s="56" t="s">
        <v>24</v>
      </c>
      <c r="U13" s="212" t="s">
        <v>4</v>
      </c>
      <c r="V13" s="56" t="s">
        <v>24</v>
      </c>
      <c r="W13" s="212" t="s">
        <v>4</v>
      </c>
      <c r="X13" s="56" t="s">
        <v>24</v>
      </c>
      <c r="Y13" s="212" t="s">
        <v>4</v>
      </c>
      <c r="Z13" s="56" t="s">
        <v>24</v>
      </c>
      <c r="AA13" s="212" t="s">
        <v>4</v>
      </c>
      <c r="AB13" s="56" t="s">
        <v>24</v>
      </c>
      <c r="AC13" s="146" t="s">
        <v>4</v>
      </c>
      <c r="AD13" s="56" t="s">
        <v>24</v>
      </c>
      <c r="AE13" s="191" t="s">
        <v>4</v>
      </c>
      <c r="AF13" s="56" t="s">
        <v>24</v>
      </c>
      <c r="AG13" s="212" t="s">
        <v>4</v>
      </c>
      <c r="AH13" s="56" t="s">
        <v>24</v>
      </c>
      <c r="AI13" s="191" t="s">
        <v>4</v>
      </c>
      <c r="AJ13" s="56" t="s">
        <v>127</v>
      </c>
      <c r="AK13" s="140" t="s">
        <v>4</v>
      </c>
      <c r="AL13" s="56" t="s">
        <v>24</v>
      </c>
      <c r="AM13" s="212" t="s">
        <v>4</v>
      </c>
      <c r="AN13" s="56" t="s">
        <v>24</v>
      </c>
      <c r="AO13" s="191" t="s">
        <v>4</v>
      </c>
      <c r="AP13" s="140" t="s">
        <v>127</v>
      </c>
      <c r="AQ13" s="212" t="s">
        <v>4</v>
      </c>
      <c r="AR13" s="56" t="s">
        <v>24</v>
      </c>
      <c r="AS13" s="40" t="s">
        <v>26</v>
      </c>
      <c r="AT13" s="215"/>
      <c r="AU13" s="215"/>
      <c r="AV13" s="152"/>
      <c r="AW13" s="152"/>
      <c r="AX13" s="152"/>
      <c r="AY13" s="51"/>
    </row>
    <row r="14" spans="1:51" s="2" customFormat="1" ht="14.25" customHeight="1">
      <c r="A14" s="259"/>
      <c r="B14" s="250"/>
      <c r="C14" s="220"/>
      <c r="D14" s="57">
        <v>30</v>
      </c>
      <c r="E14" s="222"/>
      <c r="F14" s="75">
        <f>D14</f>
        <v>30</v>
      </c>
      <c r="G14" s="213"/>
      <c r="H14" s="75">
        <f>D14</f>
        <v>30</v>
      </c>
      <c r="I14" s="213"/>
      <c r="J14" s="75">
        <f>D14</f>
        <v>30</v>
      </c>
      <c r="K14" s="213"/>
      <c r="L14" s="75">
        <f>D14</f>
        <v>30</v>
      </c>
      <c r="M14" s="213"/>
      <c r="N14" s="75">
        <f>D14</f>
        <v>30</v>
      </c>
      <c r="O14" s="213"/>
      <c r="P14" s="75">
        <f>D14</f>
        <v>30</v>
      </c>
      <c r="Q14" s="192"/>
      <c r="R14" s="75">
        <f>D14</f>
        <v>30</v>
      </c>
      <c r="S14" s="213"/>
      <c r="T14" s="75">
        <f>H14</f>
        <v>30</v>
      </c>
      <c r="U14" s="213"/>
      <c r="V14" s="75">
        <f>D14</f>
        <v>30</v>
      </c>
      <c r="W14" s="213"/>
      <c r="X14" s="75">
        <f>D14</f>
        <v>30</v>
      </c>
      <c r="Y14" s="213"/>
      <c r="Z14" s="75">
        <f>D14</f>
        <v>30</v>
      </c>
      <c r="AA14" s="213"/>
      <c r="AB14" s="75">
        <f>D14</f>
        <v>30</v>
      </c>
      <c r="AC14" s="147"/>
      <c r="AD14" s="75">
        <f>D14</f>
        <v>30</v>
      </c>
      <c r="AE14" s="192"/>
      <c r="AF14" s="75">
        <f>D14</f>
        <v>30</v>
      </c>
      <c r="AG14" s="213"/>
      <c r="AH14" s="75">
        <f>D14</f>
        <v>30</v>
      </c>
      <c r="AI14" s="192"/>
      <c r="AJ14" s="109">
        <f>D14</f>
        <v>30</v>
      </c>
      <c r="AK14" s="109"/>
      <c r="AL14" s="75">
        <f>D14</f>
        <v>30</v>
      </c>
      <c r="AM14" s="213"/>
      <c r="AN14" s="75">
        <f>D14</f>
        <v>30</v>
      </c>
      <c r="AO14" s="192"/>
      <c r="AP14" s="75">
        <f>D14</f>
        <v>30</v>
      </c>
      <c r="AQ14" s="213"/>
      <c r="AR14" s="75">
        <f>D14</f>
        <v>30</v>
      </c>
      <c r="AS14" s="42"/>
      <c r="AT14" s="216"/>
      <c r="AU14" s="216"/>
      <c r="AV14" s="53"/>
      <c r="AW14" s="53"/>
      <c r="AX14" s="53"/>
      <c r="AY14" s="52"/>
    </row>
    <row r="15" spans="1:51">
      <c r="A15" s="91">
        <v>1</v>
      </c>
      <c r="B15" s="108" t="s">
        <v>21</v>
      </c>
      <c r="C15" s="54"/>
      <c r="D15" s="44"/>
      <c r="E15" s="54"/>
      <c r="F15" s="44"/>
      <c r="G15" s="43"/>
      <c r="H15" s="55"/>
      <c r="I15" s="43">
        <v>0.15</v>
      </c>
      <c r="J15" s="44">
        <f>I15*J14</f>
        <v>4.5</v>
      </c>
      <c r="K15" s="43"/>
      <c r="L15" s="55"/>
      <c r="M15" s="43"/>
      <c r="N15" s="55"/>
      <c r="O15" s="43"/>
      <c r="P15" s="55"/>
      <c r="Q15" s="55"/>
      <c r="R15" s="55"/>
      <c r="S15" s="55"/>
      <c r="T15" s="55"/>
      <c r="U15" s="43"/>
      <c r="V15" s="44"/>
      <c r="W15" s="43"/>
      <c r="X15" s="55"/>
      <c r="Y15" s="43"/>
      <c r="Z15" s="55"/>
      <c r="AA15" s="43"/>
      <c r="AB15" s="55"/>
      <c r="AC15" s="43"/>
      <c r="AD15" s="55"/>
      <c r="AE15" s="55"/>
      <c r="AF15" s="55"/>
      <c r="AG15" s="43"/>
      <c r="AH15" s="55"/>
      <c r="AI15" s="55"/>
      <c r="AJ15" s="55"/>
      <c r="AK15" s="55">
        <v>0.17499999999999999</v>
      </c>
      <c r="AL15" s="44">
        <f>AK15*AL14</f>
        <v>5.25</v>
      </c>
      <c r="AM15" s="43"/>
      <c r="AN15" s="55"/>
      <c r="AO15" s="55"/>
      <c r="AP15" s="55"/>
      <c r="AQ15" s="45"/>
      <c r="AR15" s="55"/>
      <c r="AS15" s="74">
        <f>D15+F15+H15+J15+L15+N15+P15+R15+T15+V15+X15+Z15+AB15+AD15+AF15+AH15+AJ15+AL15+AN15+AP15+AR15</f>
        <v>9.75</v>
      </c>
      <c r="AT15" s="91">
        <v>1</v>
      </c>
      <c r="AU15" s="108" t="s">
        <v>21</v>
      </c>
      <c r="AV15" s="152"/>
      <c r="AW15" s="152"/>
      <c r="AX15" s="152"/>
      <c r="AY15" s="51"/>
    </row>
    <row r="16" spans="1:51">
      <c r="A16" s="91">
        <v>2</v>
      </c>
      <c r="B16" s="92" t="s">
        <v>1</v>
      </c>
      <c r="C16" s="54"/>
      <c r="D16" s="44"/>
      <c r="E16" s="54">
        <v>7.0000000000000001E-3</v>
      </c>
      <c r="F16" s="44">
        <f>E16*F14</f>
        <v>0.21</v>
      </c>
      <c r="G16" s="43"/>
      <c r="H16" s="55"/>
      <c r="I16" s="43"/>
      <c r="J16" s="55"/>
      <c r="K16" s="43"/>
      <c r="L16" s="55"/>
      <c r="M16" s="43"/>
      <c r="N16" s="44"/>
      <c r="O16" s="43"/>
      <c r="P16" s="55"/>
      <c r="Q16" s="55"/>
      <c r="R16" s="55"/>
      <c r="S16" s="55"/>
      <c r="T16" s="55"/>
      <c r="U16" s="43">
        <v>8.0000000000000002E-3</v>
      </c>
      <c r="V16" s="44">
        <f>U16*V14</f>
        <v>0.24</v>
      </c>
      <c r="W16" s="43"/>
      <c r="X16" s="55"/>
      <c r="Y16" s="43"/>
      <c r="Z16" s="55"/>
      <c r="AA16" s="43"/>
      <c r="AB16" s="44"/>
      <c r="AC16" s="83"/>
      <c r="AD16" s="44"/>
      <c r="AE16" s="44"/>
      <c r="AF16" s="44"/>
      <c r="AG16" s="43">
        <v>6.0000000000000001E-3</v>
      </c>
      <c r="AH16" s="44">
        <f>AG16*AH14</f>
        <v>0.18</v>
      </c>
      <c r="AI16" s="44"/>
      <c r="AJ16" s="44"/>
      <c r="AK16" s="55"/>
      <c r="AL16" s="55"/>
      <c r="AM16" s="43"/>
      <c r="AN16" s="55"/>
      <c r="AO16" s="55"/>
      <c r="AP16" s="55"/>
      <c r="AQ16" s="45"/>
      <c r="AR16" s="55"/>
      <c r="AS16" s="74">
        <f t="shared" ref="AS16:AS45" si="0">D16+F16+H16+J16+L16+N16+P16+R16+T16+V16+X16+Z16+AB16+AD16+AF16+AH16+AJ16+AL16+AN16+AP16+AR16</f>
        <v>0.62999999999999989</v>
      </c>
      <c r="AT16" s="91">
        <v>2</v>
      </c>
      <c r="AU16" s="92" t="s">
        <v>1</v>
      </c>
      <c r="AV16" s="152"/>
      <c r="AW16" s="152"/>
      <c r="AX16" s="152"/>
      <c r="AY16" s="51"/>
    </row>
    <row r="17" spans="1:51">
      <c r="A17" s="91">
        <v>3</v>
      </c>
      <c r="B17" s="92" t="s">
        <v>2</v>
      </c>
      <c r="C17" s="80">
        <v>8.5519999999999999E-2</v>
      </c>
      <c r="D17" s="44">
        <f>C17*D14</f>
        <v>2.5655999999999999</v>
      </c>
      <c r="E17" s="54"/>
      <c r="F17" s="44"/>
      <c r="G17" s="54"/>
      <c r="H17" s="44"/>
      <c r="I17" s="43"/>
      <c r="J17" s="55"/>
      <c r="K17" s="43"/>
      <c r="L17" s="55"/>
      <c r="M17" s="43"/>
      <c r="N17" s="55"/>
      <c r="O17" s="43">
        <v>0.01</v>
      </c>
      <c r="P17" s="44">
        <f>O17*P14</f>
        <v>0.3</v>
      </c>
      <c r="Q17" s="55"/>
      <c r="R17" s="55"/>
      <c r="S17" s="94">
        <v>1.7600000000000001E-2</v>
      </c>
      <c r="T17" s="44">
        <f>S17*T14</f>
        <v>0.52800000000000002</v>
      </c>
      <c r="U17" s="43"/>
      <c r="V17" s="55"/>
      <c r="W17" s="43"/>
      <c r="X17" s="55"/>
      <c r="Y17" s="43"/>
      <c r="Z17" s="55"/>
      <c r="AA17" s="43"/>
      <c r="AB17" s="44"/>
      <c r="AC17" s="43"/>
      <c r="AD17" s="44"/>
      <c r="AE17" s="44"/>
      <c r="AF17" s="44"/>
      <c r="AG17" s="43"/>
      <c r="AH17" s="55"/>
      <c r="AI17" s="55"/>
      <c r="AJ17" s="55"/>
      <c r="AK17" s="55"/>
      <c r="AL17" s="55"/>
      <c r="AM17" s="43"/>
      <c r="AN17" s="55"/>
      <c r="AO17" s="55"/>
      <c r="AP17" s="55"/>
      <c r="AQ17" s="45"/>
      <c r="AR17" s="55"/>
      <c r="AS17" s="74">
        <f t="shared" si="0"/>
        <v>3.3935999999999997</v>
      </c>
      <c r="AT17" s="91">
        <v>3</v>
      </c>
      <c r="AU17" s="92" t="s">
        <v>2</v>
      </c>
      <c r="AV17" s="152"/>
      <c r="AW17" s="152"/>
      <c r="AX17" s="152"/>
      <c r="AY17" s="51"/>
    </row>
    <row r="18" spans="1:51">
      <c r="A18" s="91">
        <v>4</v>
      </c>
      <c r="B18" s="92" t="s">
        <v>3</v>
      </c>
      <c r="C18" s="54">
        <v>1E-3</v>
      </c>
      <c r="D18" s="44">
        <f>C18*D14</f>
        <v>0.03</v>
      </c>
      <c r="E18" s="54"/>
      <c r="F18" s="55"/>
      <c r="G18" s="54"/>
      <c r="H18" s="44"/>
      <c r="I18" s="43"/>
      <c r="J18" s="55"/>
      <c r="K18" s="43"/>
      <c r="L18" s="55"/>
      <c r="M18" s="43"/>
      <c r="N18" s="44"/>
      <c r="O18" s="43"/>
      <c r="P18" s="44"/>
      <c r="Q18" s="55">
        <v>2E-3</v>
      </c>
      <c r="R18" s="44">
        <f>Q18*R14</f>
        <v>0.06</v>
      </c>
      <c r="S18" s="103">
        <v>3.96E-3</v>
      </c>
      <c r="T18" s="44">
        <f>S18*T14</f>
        <v>0.1188</v>
      </c>
      <c r="U18" s="43"/>
      <c r="V18" s="55"/>
      <c r="W18" s="43"/>
      <c r="X18" s="55"/>
      <c r="Y18" s="43"/>
      <c r="Z18" s="55"/>
      <c r="AA18" s="43"/>
      <c r="AB18" s="44"/>
      <c r="AC18" s="43"/>
      <c r="AD18" s="44"/>
      <c r="AE18" s="55"/>
      <c r="AF18" s="44"/>
      <c r="AG18" s="43">
        <v>5.0000000000000001E-3</v>
      </c>
      <c r="AH18" s="44">
        <f>AG18*AH14</f>
        <v>0.15</v>
      </c>
      <c r="AI18" s="44"/>
      <c r="AJ18" s="44"/>
      <c r="AK18" s="94"/>
      <c r="AL18" s="44"/>
      <c r="AM18" s="43"/>
      <c r="AN18" s="55"/>
      <c r="AO18" s="55"/>
      <c r="AP18" s="55"/>
      <c r="AQ18" s="45"/>
      <c r="AR18" s="55"/>
      <c r="AS18" s="74">
        <f t="shared" si="0"/>
        <v>0.35880000000000001</v>
      </c>
      <c r="AT18" s="91">
        <v>4</v>
      </c>
      <c r="AU18" s="92" t="s">
        <v>3</v>
      </c>
      <c r="AV18" s="152"/>
      <c r="AW18" s="152"/>
      <c r="AX18" s="152"/>
      <c r="AY18" s="51"/>
    </row>
    <row r="19" spans="1:51">
      <c r="A19" s="91">
        <v>5</v>
      </c>
      <c r="B19" s="92" t="s">
        <v>150</v>
      </c>
      <c r="C19" s="43"/>
      <c r="D19" s="44"/>
      <c r="E19" s="54"/>
      <c r="F19" s="44"/>
      <c r="G19" s="54"/>
      <c r="H19" s="55"/>
      <c r="I19" s="43"/>
      <c r="J19" s="55"/>
      <c r="K19" s="43"/>
      <c r="L19" s="55"/>
      <c r="M19" s="43"/>
      <c r="N19" s="55"/>
      <c r="O19" s="43"/>
      <c r="P19" s="55"/>
      <c r="Q19" s="55"/>
      <c r="R19" s="55"/>
      <c r="S19" s="55"/>
      <c r="T19" s="55"/>
      <c r="U19" s="43"/>
      <c r="V19" s="55"/>
      <c r="W19" s="43"/>
      <c r="X19" s="55"/>
      <c r="Y19" s="43"/>
      <c r="Z19" s="55"/>
      <c r="AA19" s="43"/>
      <c r="AB19" s="55"/>
      <c r="AC19" s="43"/>
      <c r="AD19" s="44"/>
      <c r="AE19" s="94">
        <v>1.14E-2</v>
      </c>
      <c r="AF19" s="44">
        <f>AE19*AF14</f>
        <v>0.34200000000000003</v>
      </c>
      <c r="AG19" s="43"/>
      <c r="AH19" s="55"/>
      <c r="AI19" s="55"/>
      <c r="AJ19" s="55"/>
      <c r="AK19" s="55"/>
      <c r="AL19" s="55"/>
      <c r="AM19" s="43"/>
      <c r="AN19" s="55"/>
      <c r="AO19" s="55"/>
      <c r="AP19" s="55"/>
      <c r="AQ19" s="45"/>
      <c r="AR19" s="55"/>
      <c r="AS19" s="74">
        <f t="shared" si="0"/>
        <v>0.34200000000000003</v>
      </c>
      <c r="AT19" s="91">
        <v>5</v>
      </c>
      <c r="AU19" s="92" t="s">
        <v>150</v>
      </c>
      <c r="AV19" s="152"/>
      <c r="AW19" s="152"/>
      <c r="AX19" s="152"/>
      <c r="AY19" s="51"/>
    </row>
    <row r="20" spans="1:51">
      <c r="A20" s="91">
        <v>6</v>
      </c>
      <c r="B20" s="92" t="s">
        <v>5</v>
      </c>
      <c r="C20" s="43"/>
      <c r="D20" s="44"/>
      <c r="E20" s="43"/>
      <c r="F20" s="55"/>
      <c r="G20" s="54">
        <v>0.02</v>
      </c>
      <c r="H20" s="44">
        <f>G20*H14</f>
        <v>0.6</v>
      </c>
      <c r="I20" s="43"/>
      <c r="J20" s="55"/>
      <c r="K20" s="43"/>
      <c r="L20" s="55"/>
      <c r="M20" s="43"/>
      <c r="N20" s="55"/>
      <c r="O20" s="43"/>
      <c r="P20" s="55"/>
      <c r="Q20" s="55"/>
      <c r="R20" s="55"/>
      <c r="S20" s="55"/>
      <c r="T20" s="55"/>
      <c r="U20" s="43"/>
      <c r="V20" s="55"/>
      <c r="W20" s="43"/>
      <c r="X20" s="55"/>
      <c r="Y20" s="43"/>
      <c r="Z20" s="55"/>
      <c r="AA20" s="43"/>
      <c r="AB20" s="55"/>
      <c r="AC20" s="43"/>
      <c r="AD20" s="44"/>
      <c r="AE20" s="44"/>
      <c r="AF20" s="44"/>
      <c r="AG20" s="43"/>
      <c r="AH20" s="55"/>
      <c r="AI20" s="55"/>
      <c r="AJ20" s="55"/>
      <c r="AK20" s="55"/>
      <c r="AL20" s="55"/>
      <c r="AM20" s="43"/>
      <c r="AN20" s="55"/>
      <c r="AO20" s="55"/>
      <c r="AP20" s="55"/>
      <c r="AQ20" s="45"/>
      <c r="AR20" s="55"/>
      <c r="AS20" s="74">
        <f t="shared" si="0"/>
        <v>0.6</v>
      </c>
      <c r="AT20" s="91">
        <v>6</v>
      </c>
      <c r="AU20" s="92" t="s">
        <v>5</v>
      </c>
      <c r="AV20" s="152"/>
      <c r="AW20" s="152"/>
      <c r="AX20" s="152"/>
      <c r="AY20" s="51"/>
    </row>
    <row r="21" spans="1:51">
      <c r="A21" s="91">
        <v>7</v>
      </c>
      <c r="B21" s="92" t="s">
        <v>20</v>
      </c>
      <c r="C21" s="43">
        <v>7.5700000000000003E-2</v>
      </c>
      <c r="D21" s="44">
        <f>C21*D14</f>
        <v>2.2709999999999999</v>
      </c>
      <c r="E21" s="43"/>
      <c r="F21" s="55"/>
      <c r="G21" s="43"/>
      <c r="H21" s="44"/>
      <c r="I21" s="43"/>
      <c r="J21" s="44"/>
      <c r="K21" s="43">
        <v>3.0000000000000001E-3</v>
      </c>
      <c r="L21" s="44">
        <f>K21*L14</f>
        <v>0.09</v>
      </c>
      <c r="M21" s="43"/>
      <c r="N21" s="55"/>
      <c r="O21" s="43">
        <v>6.0000000000000001E-3</v>
      </c>
      <c r="P21" s="44">
        <f>O21*P14</f>
        <v>0.18</v>
      </c>
      <c r="Q21" s="55"/>
      <c r="R21" s="55"/>
      <c r="S21" s="55"/>
      <c r="T21" s="55"/>
      <c r="U21" s="43"/>
      <c r="V21" s="55"/>
      <c r="W21" s="43"/>
      <c r="X21" s="55"/>
      <c r="Y21" s="43"/>
      <c r="Z21" s="55"/>
      <c r="AA21" s="43"/>
      <c r="AB21" s="55"/>
      <c r="AC21" s="43"/>
      <c r="AD21" s="44"/>
      <c r="AE21" s="44"/>
      <c r="AF21" s="44"/>
      <c r="AG21" s="43">
        <v>7.0000000000000001E-3</v>
      </c>
      <c r="AH21" s="44">
        <f>AG21*AH14</f>
        <v>0.21</v>
      </c>
      <c r="AI21" s="55">
        <v>0.04</v>
      </c>
      <c r="AJ21" s="44">
        <f>AI21*AJ14</f>
        <v>1.2</v>
      </c>
      <c r="AK21" s="55"/>
      <c r="AL21" s="55"/>
      <c r="AM21" s="43"/>
      <c r="AN21" s="55"/>
      <c r="AO21" s="55"/>
      <c r="AP21" s="55"/>
      <c r="AQ21" s="45"/>
      <c r="AR21" s="55"/>
      <c r="AS21" s="74">
        <f t="shared" si="0"/>
        <v>3.9509999999999996</v>
      </c>
      <c r="AT21" s="91">
        <v>7</v>
      </c>
      <c r="AU21" s="92" t="s">
        <v>20</v>
      </c>
      <c r="AV21" s="152"/>
      <c r="AW21" s="152"/>
      <c r="AX21" s="152"/>
      <c r="AY21" s="51"/>
    </row>
    <row r="22" spans="1:51">
      <c r="A22" s="91">
        <v>8</v>
      </c>
      <c r="B22" s="93" t="s">
        <v>149</v>
      </c>
      <c r="C22" s="43"/>
      <c r="D22" s="44"/>
      <c r="E22" s="43"/>
      <c r="F22" s="55"/>
      <c r="G22" s="43"/>
      <c r="H22" s="44"/>
      <c r="I22" s="54"/>
      <c r="J22" s="44"/>
      <c r="K22" s="43"/>
      <c r="L22" s="55"/>
      <c r="M22" s="43"/>
      <c r="N22" s="44"/>
      <c r="O22" s="43">
        <v>7.2050000000000003E-2</v>
      </c>
      <c r="P22" s="44">
        <f>O22*P14</f>
        <v>2.1615000000000002</v>
      </c>
      <c r="Q22" s="55"/>
      <c r="R22" s="55"/>
      <c r="S22" s="55"/>
      <c r="T22" s="44"/>
      <c r="U22" s="43"/>
      <c r="V22" s="55"/>
      <c r="W22" s="43"/>
      <c r="X22" s="55"/>
      <c r="Y22" s="43"/>
      <c r="Z22" s="55"/>
      <c r="AA22" s="43"/>
      <c r="AB22" s="55"/>
      <c r="AC22" s="43"/>
      <c r="AD22" s="44"/>
      <c r="AE22" s="44"/>
      <c r="AF22" s="44"/>
      <c r="AG22" s="43"/>
      <c r="AH22" s="55"/>
      <c r="AI22" s="55"/>
      <c r="AJ22" s="55"/>
      <c r="AK22" s="55"/>
      <c r="AL22" s="55"/>
      <c r="AM22" s="43"/>
      <c r="AN22" s="55"/>
      <c r="AO22" s="55"/>
      <c r="AP22" s="55"/>
      <c r="AQ22" s="45"/>
      <c r="AR22" s="55"/>
      <c r="AS22" s="74">
        <f t="shared" si="0"/>
        <v>2.1615000000000002</v>
      </c>
      <c r="AT22" s="91">
        <v>8</v>
      </c>
      <c r="AU22" s="93" t="s">
        <v>149</v>
      </c>
      <c r="AV22" s="152"/>
      <c r="AW22" s="152"/>
      <c r="AX22" s="152"/>
      <c r="AY22" s="51"/>
    </row>
    <row r="23" spans="1:51">
      <c r="A23" s="91">
        <v>9</v>
      </c>
      <c r="B23" s="92" t="s">
        <v>8</v>
      </c>
      <c r="C23" s="43"/>
      <c r="D23" s="55"/>
      <c r="E23" s="43"/>
      <c r="F23" s="55"/>
      <c r="G23" s="43"/>
      <c r="H23" s="55"/>
      <c r="I23" s="43"/>
      <c r="J23" s="55"/>
      <c r="K23" s="43"/>
      <c r="L23" s="44"/>
      <c r="M23" s="43">
        <v>1.065E-2</v>
      </c>
      <c r="N23" s="44">
        <f>M23*N14</f>
        <v>0.31950000000000001</v>
      </c>
      <c r="O23" s="43"/>
      <c r="P23" s="44"/>
      <c r="Q23" s="55">
        <v>1E-3</v>
      </c>
      <c r="R23" s="44">
        <f>Q23*R14</f>
        <v>0.03</v>
      </c>
      <c r="S23" s="103"/>
      <c r="T23" s="44"/>
      <c r="U23" s="43"/>
      <c r="V23" s="55"/>
      <c r="W23" s="43"/>
      <c r="X23" s="55"/>
      <c r="Y23" s="43"/>
      <c r="Z23" s="55"/>
      <c r="AA23" s="43"/>
      <c r="AB23" s="55"/>
      <c r="AC23" s="43"/>
      <c r="AD23" s="44"/>
      <c r="AE23" s="103">
        <v>3.8999999999999998E-3</v>
      </c>
      <c r="AF23" s="44">
        <f>AE23*AF14</f>
        <v>0.11699999999999999</v>
      </c>
      <c r="AG23" s="43"/>
      <c r="AH23" s="44"/>
      <c r="AI23" s="44"/>
      <c r="AJ23" s="44"/>
      <c r="AK23" s="44"/>
      <c r="AL23" s="44"/>
      <c r="AM23" s="43"/>
      <c r="AN23" s="55"/>
      <c r="AO23" s="55"/>
      <c r="AP23" s="55"/>
      <c r="AQ23" s="45"/>
      <c r="AR23" s="55"/>
      <c r="AS23" s="74">
        <f t="shared" si="0"/>
        <v>0.46650000000000003</v>
      </c>
      <c r="AT23" s="91">
        <v>9</v>
      </c>
      <c r="AU23" s="92" t="s">
        <v>8</v>
      </c>
      <c r="AV23" s="152"/>
      <c r="AW23" s="152"/>
      <c r="AX23" s="152"/>
      <c r="AY23" s="51"/>
    </row>
    <row r="24" spans="1:51">
      <c r="A24" s="91">
        <v>10</v>
      </c>
      <c r="B24" s="92" t="s">
        <v>126</v>
      </c>
      <c r="C24" s="43"/>
      <c r="D24" s="44"/>
      <c r="E24" s="43"/>
      <c r="F24" s="55"/>
      <c r="G24" s="43"/>
      <c r="H24" s="55"/>
      <c r="I24" s="43"/>
      <c r="J24" s="55"/>
      <c r="K24" s="43"/>
      <c r="L24" s="44"/>
      <c r="M24" s="43">
        <v>3.7499999999999999E-2</v>
      </c>
      <c r="N24" s="44">
        <f>M24*N14</f>
        <v>1.125</v>
      </c>
      <c r="O24" s="43"/>
      <c r="P24" s="55"/>
      <c r="Q24" s="55"/>
      <c r="R24" s="55"/>
      <c r="S24" s="55"/>
      <c r="T24" s="55"/>
      <c r="U24" s="43"/>
      <c r="V24" s="55"/>
      <c r="W24" s="43"/>
      <c r="X24" s="55"/>
      <c r="Y24" s="43"/>
      <c r="Z24" s="55"/>
      <c r="AA24" s="43"/>
      <c r="AB24" s="55"/>
      <c r="AC24" s="43"/>
      <c r="AD24" s="44"/>
      <c r="AE24" s="44"/>
      <c r="AF24" s="44"/>
      <c r="AG24" s="43"/>
      <c r="AH24" s="44"/>
      <c r="AI24" s="44"/>
      <c r="AJ24" s="44"/>
      <c r="AK24" s="44"/>
      <c r="AL24" s="44"/>
      <c r="AM24" s="43"/>
      <c r="AN24" s="55"/>
      <c r="AO24" s="55"/>
      <c r="AP24" s="55"/>
      <c r="AQ24" s="45"/>
      <c r="AR24" s="55"/>
      <c r="AS24" s="74">
        <f t="shared" si="0"/>
        <v>1.125</v>
      </c>
      <c r="AT24" s="91">
        <v>10</v>
      </c>
      <c r="AU24" s="92" t="s">
        <v>126</v>
      </c>
      <c r="AV24" s="152"/>
      <c r="AW24" s="152"/>
      <c r="AX24" s="152"/>
      <c r="AY24" s="51"/>
    </row>
    <row r="25" spans="1:51">
      <c r="A25" s="91">
        <v>11</v>
      </c>
      <c r="B25" s="92" t="s">
        <v>9</v>
      </c>
      <c r="C25" s="43"/>
      <c r="D25" s="55"/>
      <c r="E25" s="43"/>
      <c r="F25" s="55"/>
      <c r="G25" s="43"/>
      <c r="H25" s="55"/>
      <c r="I25" s="43"/>
      <c r="J25" s="55"/>
      <c r="K25" s="43">
        <v>3.0000000000000001E-3</v>
      </c>
      <c r="L25" s="44">
        <f>K25*L14</f>
        <v>0.09</v>
      </c>
      <c r="M25" s="43">
        <v>1.5E-3</v>
      </c>
      <c r="N25" s="44">
        <f>M25*N14</f>
        <v>4.4999999999999998E-2</v>
      </c>
      <c r="O25" s="43"/>
      <c r="P25" s="44"/>
      <c r="Q25" s="44"/>
      <c r="R25" s="44"/>
      <c r="S25" s="55"/>
      <c r="T25" s="55"/>
      <c r="U25" s="43"/>
      <c r="V25" s="55"/>
      <c r="W25" s="43"/>
      <c r="X25" s="55"/>
      <c r="Y25" s="43"/>
      <c r="Z25" s="55"/>
      <c r="AA25" s="43"/>
      <c r="AB25" s="55"/>
      <c r="AC25" s="43"/>
      <c r="AD25" s="44"/>
      <c r="AE25" s="55">
        <v>3.0000000000000001E-3</v>
      </c>
      <c r="AF25" s="44">
        <f>AE25*AF14</f>
        <v>0.09</v>
      </c>
      <c r="AG25" s="43"/>
      <c r="AH25" s="44"/>
      <c r="AI25" s="44"/>
      <c r="AJ25" s="44"/>
      <c r="AK25" s="44"/>
      <c r="AL25" s="44"/>
      <c r="AM25" s="43"/>
      <c r="AN25" s="55"/>
      <c r="AO25" s="55"/>
      <c r="AP25" s="55"/>
      <c r="AQ25" s="45"/>
      <c r="AR25" s="55"/>
      <c r="AS25" s="74">
        <f t="shared" si="0"/>
        <v>0.22500000000000001</v>
      </c>
      <c r="AT25" s="91">
        <v>11</v>
      </c>
      <c r="AU25" s="92" t="s">
        <v>9</v>
      </c>
      <c r="AV25" s="152"/>
      <c r="AW25" s="152"/>
      <c r="AX25" s="152"/>
      <c r="AY25" s="51"/>
    </row>
    <row r="26" spans="1:51">
      <c r="A26" s="91">
        <v>12</v>
      </c>
      <c r="B26" s="92" t="s">
        <v>112</v>
      </c>
      <c r="C26" s="43"/>
      <c r="D26" s="55"/>
      <c r="E26" s="43"/>
      <c r="F26" s="55"/>
      <c r="G26" s="43"/>
      <c r="H26" s="55"/>
      <c r="I26" s="43"/>
      <c r="J26" s="55"/>
      <c r="K26" s="43"/>
      <c r="L26" s="55"/>
      <c r="M26" s="43"/>
      <c r="N26" s="44"/>
      <c r="O26" s="43"/>
      <c r="P26" s="44"/>
      <c r="Q26" s="44"/>
      <c r="R26" s="44"/>
      <c r="S26" s="94"/>
      <c r="T26" s="44"/>
      <c r="U26" s="43"/>
      <c r="V26" s="55"/>
      <c r="W26" s="43"/>
      <c r="X26" s="55"/>
      <c r="Y26" s="43"/>
      <c r="Z26" s="55"/>
      <c r="AA26" s="43"/>
      <c r="AB26" s="55"/>
      <c r="AC26" s="43"/>
      <c r="AD26" s="44"/>
      <c r="AE26" s="103">
        <v>5.7000000000000002E-3</v>
      </c>
      <c r="AF26" s="44">
        <f>AE26*AF14</f>
        <v>0.17100000000000001</v>
      </c>
      <c r="AG26" s="43"/>
      <c r="AH26" s="44"/>
      <c r="AI26" s="44"/>
      <c r="AJ26" s="44"/>
      <c r="AK26" s="44"/>
      <c r="AL26" s="44"/>
      <c r="AM26" s="43"/>
      <c r="AN26" s="55"/>
      <c r="AO26" s="55"/>
      <c r="AP26" s="55"/>
      <c r="AQ26" s="45"/>
      <c r="AR26" s="55"/>
      <c r="AS26" s="74">
        <f t="shared" si="0"/>
        <v>0.17100000000000001</v>
      </c>
      <c r="AT26" s="91">
        <v>12</v>
      </c>
      <c r="AU26" s="92" t="s">
        <v>112</v>
      </c>
      <c r="AV26" s="152"/>
      <c r="AW26" s="152"/>
      <c r="AX26" s="152"/>
      <c r="AY26" s="51"/>
    </row>
    <row r="27" spans="1:51">
      <c r="A27" s="91">
        <v>13</v>
      </c>
      <c r="B27" s="92" t="s">
        <v>10</v>
      </c>
      <c r="C27" s="43"/>
      <c r="D27" s="55"/>
      <c r="E27" s="43"/>
      <c r="F27" s="55"/>
      <c r="G27" s="43"/>
      <c r="H27" s="44"/>
      <c r="I27" s="43"/>
      <c r="J27" s="55"/>
      <c r="K27" s="43">
        <v>2.545E-2</v>
      </c>
      <c r="L27" s="44">
        <f>K27*L14</f>
        <v>0.76350000000000007</v>
      </c>
      <c r="M27" s="43">
        <v>2.5000000000000001E-2</v>
      </c>
      <c r="N27" s="44">
        <f>M27*N14</f>
        <v>0.75</v>
      </c>
      <c r="O27" s="43"/>
      <c r="P27" s="55"/>
      <c r="Q27" s="55"/>
      <c r="R27" s="55"/>
      <c r="S27" s="103">
        <v>0.13213</v>
      </c>
      <c r="T27" s="44">
        <f>S27*T14</f>
        <v>3.9638999999999998</v>
      </c>
      <c r="U27" s="43"/>
      <c r="V27" s="55"/>
      <c r="W27" s="43"/>
      <c r="X27" s="55"/>
      <c r="Y27" s="43"/>
      <c r="Z27" s="55"/>
      <c r="AA27" s="43"/>
      <c r="AB27" s="55"/>
      <c r="AC27" s="43"/>
      <c r="AD27" s="44"/>
      <c r="AE27" s="103">
        <v>1.091E-2</v>
      </c>
      <c r="AF27" s="44">
        <f>AE27*AF14</f>
        <v>0.32729999999999998</v>
      </c>
      <c r="AG27" s="43"/>
      <c r="AH27" s="44"/>
      <c r="AI27" s="44"/>
      <c r="AJ27" s="44"/>
      <c r="AK27" s="44"/>
      <c r="AL27" s="44"/>
      <c r="AM27" s="43"/>
      <c r="AN27" s="55"/>
      <c r="AO27" s="55"/>
      <c r="AP27" s="55"/>
      <c r="AQ27" s="45"/>
      <c r="AR27" s="55"/>
      <c r="AS27" s="74">
        <f t="shared" si="0"/>
        <v>5.8046999999999995</v>
      </c>
      <c r="AT27" s="91">
        <v>13</v>
      </c>
      <c r="AU27" s="92" t="s">
        <v>10</v>
      </c>
      <c r="AV27" s="152"/>
      <c r="AW27" s="152"/>
      <c r="AX27" s="152"/>
      <c r="AY27" s="51"/>
    </row>
    <row r="28" spans="1:51">
      <c r="A28" s="91">
        <v>14</v>
      </c>
      <c r="B28" s="92" t="s">
        <v>11</v>
      </c>
      <c r="C28" s="43"/>
      <c r="D28" s="55"/>
      <c r="E28" s="43"/>
      <c r="F28" s="55"/>
      <c r="G28" s="43"/>
      <c r="H28" s="44"/>
      <c r="I28" s="43"/>
      <c r="J28" s="55"/>
      <c r="K28" s="43">
        <v>3.0000000000000001E-3</v>
      </c>
      <c r="L28" s="81">
        <f>K28*L14</f>
        <v>0.09</v>
      </c>
      <c r="M28" s="43">
        <v>9.2399999999999999E-3</v>
      </c>
      <c r="N28" s="44">
        <f>M28*N14</f>
        <v>0.2772</v>
      </c>
      <c r="O28" s="43"/>
      <c r="P28" s="44"/>
      <c r="Q28" s="103">
        <v>9.6000000000000002E-4</v>
      </c>
      <c r="R28" s="44">
        <f>Q28*R14</f>
        <v>2.8799999999999999E-2</v>
      </c>
      <c r="S28" s="103"/>
      <c r="T28" s="44"/>
      <c r="U28" s="43"/>
      <c r="V28" s="55"/>
      <c r="W28" s="43"/>
      <c r="X28" s="55"/>
      <c r="Y28" s="43"/>
      <c r="Z28" s="55"/>
      <c r="AA28" s="43"/>
      <c r="AB28" s="55"/>
      <c r="AC28" s="43"/>
      <c r="AD28" s="44"/>
      <c r="AE28" s="94">
        <v>5.4000000000000003E-3</v>
      </c>
      <c r="AF28" s="44">
        <f>AE28*AF14</f>
        <v>0.16200000000000001</v>
      </c>
      <c r="AG28" s="43"/>
      <c r="AH28" s="44"/>
      <c r="AI28" s="44"/>
      <c r="AJ28" s="44"/>
      <c r="AK28" s="44"/>
      <c r="AL28" s="44"/>
      <c r="AM28" s="43"/>
      <c r="AN28" s="55"/>
      <c r="AO28" s="55"/>
      <c r="AP28" s="55"/>
      <c r="AQ28" s="45"/>
      <c r="AR28" s="55"/>
      <c r="AS28" s="74">
        <f t="shared" si="0"/>
        <v>0.55799999999999994</v>
      </c>
      <c r="AT28" s="91">
        <v>14</v>
      </c>
      <c r="AU28" s="92" t="s">
        <v>11</v>
      </c>
      <c r="AV28" s="152"/>
      <c r="AW28" s="152"/>
      <c r="AX28" s="152"/>
      <c r="AY28" s="51"/>
    </row>
    <row r="29" spans="1:51">
      <c r="A29" s="91">
        <v>15</v>
      </c>
      <c r="B29" s="92" t="s">
        <v>13</v>
      </c>
      <c r="C29" s="43"/>
      <c r="D29" s="55"/>
      <c r="E29" s="43"/>
      <c r="F29" s="55"/>
      <c r="G29" s="43"/>
      <c r="H29" s="55"/>
      <c r="I29" s="43"/>
      <c r="J29" s="55"/>
      <c r="K29" s="43"/>
      <c r="L29" s="55"/>
      <c r="M29" s="43">
        <v>7.0000000000000001E-3</v>
      </c>
      <c r="N29" s="44">
        <f>M29*N14</f>
        <v>0.21</v>
      </c>
      <c r="O29" s="43"/>
      <c r="P29" s="55"/>
      <c r="Q29" s="94"/>
      <c r="R29" s="44"/>
      <c r="S29" s="103"/>
      <c r="T29" s="44"/>
      <c r="U29" s="43"/>
      <c r="V29" s="55"/>
      <c r="W29" s="43"/>
      <c r="X29" s="55"/>
      <c r="Y29" s="43"/>
      <c r="Z29" s="55"/>
      <c r="AA29" s="43"/>
      <c r="AB29" s="55"/>
      <c r="AC29" s="43"/>
      <c r="AD29" s="44"/>
      <c r="AE29" s="44"/>
      <c r="AF29" s="44"/>
      <c r="AG29" s="43"/>
      <c r="AH29" s="44"/>
      <c r="AI29" s="44"/>
      <c r="AJ29" s="44"/>
      <c r="AK29" s="44"/>
      <c r="AL29" s="44"/>
      <c r="AM29" s="43"/>
      <c r="AN29" s="55"/>
      <c r="AO29" s="55"/>
      <c r="AP29" s="55"/>
      <c r="AQ29" s="45"/>
      <c r="AR29" s="55"/>
      <c r="AS29" s="74">
        <f t="shared" si="0"/>
        <v>0.21</v>
      </c>
      <c r="AT29" s="91">
        <v>15</v>
      </c>
      <c r="AU29" s="92" t="s">
        <v>13</v>
      </c>
      <c r="AV29" s="152"/>
      <c r="AW29" s="152"/>
      <c r="AX29" s="152"/>
      <c r="AY29" s="51"/>
    </row>
    <row r="30" spans="1:51">
      <c r="A30" s="91">
        <v>16</v>
      </c>
      <c r="B30" s="92" t="s">
        <v>12</v>
      </c>
      <c r="C30" s="43"/>
      <c r="D30" s="44"/>
      <c r="E30" s="43"/>
      <c r="F30" s="55"/>
      <c r="G30" s="43"/>
      <c r="H30" s="55"/>
      <c r="I30" s="43"/>
      <c r="J30" s="55"/>
      <c r="K30" s="43"/>
      <c r="L30" s="55"/>
      <c r="M30" s="43">
        <v>5.9999999999999995E-4</v>
      </c>
      <c r="N30" s="44">
        <f>M30*N14</f>
        <v>1.7999999999999999E-2</v>
      </c>
      <c r="O30" s="43"/>
      <c r="P30" s="44"/>
      <c r="Q30" s="94">
        <v>1.1999999999999999E-3</v>
      </c>
      <c r="R30" s="44">
        <f>Q30*R14</f>
        <v>3.5999999999999997E-2</v>
      </c>
      <c r="S30" s="44"/>
      <c r="T30" s="44"/>
      <c r="U30" s="43"/>
      <c r="V30" s="55"/>
      <c r="W30" s="43"/>
      <c r="X30" s="55"/>
      <c r="Y30" s="43"/>
      <c r="Z30" s="55"/>
      <c r="AA30" s="43"/>
      <c r="AB30" s="55"/>
      <c r="AC30" s="43"/>
      <c r="AD30" s="44"/>
      <c r="AE30" s="44"/>
      <c r="AF30" s="44"/>
      <c r="AG30" s="43"/>
      <c r="AH30" s="44"/>
      <c r="AI30" s="44"/>
      <c r="AJ30" s="44"/>
      <c r="AK30" s="94"/>
      <c r="AL30" s="44"/>
      <c r="AM30" s="43"/>
      <c r="AN30" s="55"/>
      <c r="AO30" s="55"/>
      <c r="AP30" s="55"/>
      <c r="AQ30" s="45"/>
      <c r="AR30" s="55"/>
      <c r="AS30" s="74">
        <f t="shared" si="0"/>
        <v>5.3999999999999992E-2</v>
      </c>
      <c r="AT30" s="91">
        <v>16</v>
      </c>
      <c r="AU30" s="92" t="s">
        <v>12</v>
      </c>
      <c r="AV30" s="152"/>
      <c r="AW30" s="152"/>
      <c r="AX30" s="152"/>
      <c r="AY30" s="51"/>
    </row>
    <row r="31" spans="1:51">
      <c r="A31" s="91">
        <v>17</v>
      </c>
      <c r="B31" s="92" t="s">
        <v>124</v>
      </c>
      <c r="C31" s="43"/>
      <c r="D31" s="44"/>
      <c r="E31" s="43"/>
      <c r="F31" s="55"/>
      <c r="G31" s="43"/>
      <c r="H31" s="55"/>
      <c r="I31" s="43"/>
      <c r="J31" s="55"/>
      <c r="K31" s="43"/>
      <c r="L31" s="44"/>
      <c r="M31" s="43"/>
      <c r="N31" s="44"/>
      <c r="O31" s="43"/>
      <c r="P31" s="55"/>
      <c r="Q31" s="55"/>
      <c r="R31" s="55"/>
      <c r="S31" s="55"/>
      <c r="T31" s="55"/>
      <c r="U31" s="43"/>
      <c r="V31" s="44"/>
      <c r="W31" s="43"/>
      <c r="X31" s="55"/>
      <c r="Y31" s="43"/>
      <c r="Z31" s="55"/>
      <c r="AA31" s="43"/>
      <c r="AB31" s="55"/>
      <c r="AC31" s="43"/>
      <c r="AD31" s="44"/>
      <c r="AE31" s="44"/>
      <c r="AF31" s="44"/>
      <c r="AG31" s="43">
        <v>9.1340000000000005E-2</v>
      </c>
      <c r="AH31" s="44">
        <f>AG31*AH14</f>
        <v>2.7402000000000002</v>
      </c>
      <c r="AI31" s="44"/>
      <c r="AJ31" s="44"/>
      <c r="AK31" s="44"/>
      <c r="AL31" s="44"/>
      <c r="AM31" s="43"/>
      <c r="AN31" s="55"/>
      <c r="AO31" s="55"/>
      <c r="AP31" s="55"/>
      <c r="AQ31" s="45"/>
      <c r="AR31" s="55"/>
      <c r="AS31" s="74">
        <f t="shared" si="0"/>
        <v>2.7402000000000002</v>
      </c>
      <c r="AT31" s="91">
        <v>17</v>
      </c>
      <c r="AU31" s="92" t="s">
        <v>124</v>
      </c>
      <c r="AV31" s="152"/>
      <c r="AW31" s="152"/>
      <c r="AX31" s="152"/>
      <c r="AY31" s="51"/>
    </row>
    <row r="32" spans="1:51">
      <c r="A32" s="91">
        <v>18</v>
      </c>
      <c r="B32" s="93" t="s">
        <v>130</v>
      </c>
      <c r="C32" s="43"/>
      <c r="D32" s="55"/>
      <c r="E32" s="43"/>
      <c r="F32" s="55"/>
      <c r="G32" s="43"/>
      <c r="H32" s="55"/>
      <c r="I32" s="43"/>
      <c r="J32" s="55"/>
      <c r="K32" s="43"/>
      <c r="L32" s="44"/>
      <c r="M32" s="43"/>
      <c r="N32" s="55"/>
      <c r="O32" s="43"/>
      <c r="P32" s="44"/>
      <c r="Q32" s="44"/>
      <c r="R32" s="44"/>
      <c r="S32" s="44"/>
      <c r="T32" s="44"/>
      <c r="U32" s="43">
        <v>1.4999999999999999E-2</v>
      </c>
      <c r="V32" s="44">
        <f>U32*V14</f>
        <v>0.44999999999999996</v>
      </c>
      <c r="W32" s="43"/>
      <c r="X32" s="55"/>
      <c r="Y32" s="43"/>
      <c r="Z32" s="55"/>
      <c r="AA32" s="43"/>
      <c r="AB32" s="55"/>
      <c r="AC32" s="43"/>
      <c r="AD32" s="44"/>
      <c r="AE32" s="44"/>
      <c r="AF32" s="44"/>
      <c r="AG32" s="43"/>
      <c r="AH32" s="55"/>
      <c r="AI32" s="55"/>
      <c r="AJ32" s="55"/>
      <c r="AK32" s="55"/>
      <c r="AL32" s="55"/>
      <c r="AM32" s="43"/>
      <c r="AN32" s="55"/>
      <c r="AO32" s="55"/>
      <c r="AP32" s="55"/>
      <c r="AQ32" s="45"/>
      <c r="AR32" s="55"/>
      <c r="AS32" s="74">
        <f t="shared" si="0"/>
        <v>0.44999999999999996</v>
      </c>
      <c r="AT32" s="91">
        <v>18</v>
      </c>
      <c r="AU32" s="93" t="s">
        <v>130</v>
      </c>
      <c r="AV32" s="152"/>
      <c r="AW32" s="152"/>
      <c r="AX32" s="152"/>
      <c r="AY32" s="51"/>
    </row>
    <row r="33" spans="1:68">
      <c r="A33" s="91">
        <v>19</v>
      </c>
      <c r="B33" s="92" t="s">
        <v>14</v>
      </c>
      <c r="C33" s="43"/>
      <c r="D33" s="55"/>
      <c r="E33" s="43"/>
      <c r="F33" s="55"/>
      <c r="G33" s="43"/>
      <c r="H33" s="55"/>
      <c r="I33" s="43"/>
      <c r="J33" s="55"/>
      <c r="K33" s="43"/>
      <c r="L33" s="55"/>
      <c r="M33" s="43"/>
      <c r="N33" s="55"/>
      <c r="O33" s="43"/>
      <c r="P33" s="44"/>
      <c r="Q33" s="55">
        <v>1E-3</v>
      </c>
      <c r="R33" s="44">
        <f>Q33*R14</f>
        <v>0.03</v>
      </c>
      <c r="S33" s="103"/>
      <c r="T33" s="44"/>
      <c r="U33" s="43"/>
      <c r="V33" s="55"/>
      <c r="W33" s="43"/>
      <c r="X33" s="55"/>
      <c r="Y33" s="43"/>
      <c r="Z33" s="55"/>
      <c r="AA33" s="106"/>
      <c r="AB33" s="44"/>
      <c r="AC33" s="43"/>
      <c r="AD33" s="44"/>
      <c r="AE33" s="44"/>
      <c r="AF33" s="44"/>
      <c r="AG33" s="43">
        <v>1.43E-2</v>
      </c>
      <c r="AH33" s="44">
        <f>AG33*AH14</f>
        <v>0.42899999999999999</v>
      </c>
      <c r="AI33" s="44"/>
      <c r="AJ33" s="44"/>
      <c r="AK33" s="94"/>
      <c r="AL33" s="44"/>
      <c r="AM33" s="43"/>
      <c r="AN33" s="55"/>
      <c r="AO33" s="55"/>
      <c r="AP33" s="55"/>
      <c r="AQ33" s="45"/>
      <c r="AR33" s="55"/>
      <c r="AS33" s="74">
        <f t="shared" si="0"/>
        <v>0.45899999999999996</v>
      </c>
      <c r="AT33" s="91">
        <v>19</v>
      </c>
      <c r="AU33" s="92" t="s">
        <v>14</v>
      </c>
      <c r="AV33" s="152"/>
      <c r="AW33" s="152"/>
      <c r="AX33" s="152"/>
      <c r="AY33" s="51"/>
    </row>
    <row r="34" spans="1:68">
      <c r="A34" s="91">
        <v>20</v>
      </c>
      <c r="B34" s="92" t="s">
        <v>125</v>
      </c>
      <c r="C34" s="43"/>
      <c r="D34" s="44"/>
      <c r="E34" s="43"/>
      <c r="F34" s="55"/>
      <c r="G34" s="43">
        <v>6.3E-3</v>
      </c>
      <c r="H34" s="44">
        <f>G34*H14</f>
        <v>0.189</v>
      </c>
      <c r="I34" s="43"/>
      <c r="J34" s="55"/>
      <c r="K34" s="43"/>
      <c r="L34" s="44"/>
      <c r="M34" s="43"/>
      <c r="N34" s="55"/>
      <c r="O34" s="43"/>
      <c r="P34" s="44"/>
      <c r="Q34" s="44"/>
      <c r="R34" s="44"/>
      <c r="S34" s="44"/>
      <c r="T34" s="44"/>
      <c r="U34" s="43"/>
      <c r="V34" s="55"/>
      <c r="W34" s="43"/>
      <c r="X34" s="55"/>
      <c r="Y34" s="43"/>
      <c r="Z34" s="55"/>
      <c r="AA34" s="43"/>
      <c r="AB34" s="55"/>
      <c r="AC34" s="43"/>
      <c r="AD34" s="44"/>
      <c r="AE34" s="44"/>
      <c r="AF34" s="44"/>
      <c r="AG34" s="43"/>
      <c r="AH34" s="55"/>
      <c r="AI34" s="55"/>
      <c r="AJ34" s="55"/>
      <c r="AK34" s="55"/>
      <c r="AL34" s="55"/>
      <c r="AM34" s="43"/>
      <c r="AN34" s="55"/>
      <c r="AO34" s="55"/>
      <c r="AP34" s="55"/>
      <c r="AQ34" s="45"/>
      <c r="AR34" s="55"/>
      <c r="AS34" s="74">
        <f t="shared" si="0"/>
        <v>0.189</v>
      </c>
      <c r="AT34" s="91">
        <v>20</v>
      </c>
      <c r="AU34" s="92" t="s">
        <v>125</v>
      </c>
      <c r="AV34" s="152"/>
      <c r="AW34" s="152"/>
      <c r="AX34" s="152"/>
      <c r="AY34" s="51"/>
    </row>
    <row r="35" spans="1:68">
      <c r="A35" s="91">
        <v>21</v>
      </c>
      <c r="B35" s="93" t="s">
        <v>110</v>
      </c>
      <c r="C35" s="43"/>
      <c r="D35" s="55"/>
      <c r="E35" s="43"/>
      <c r="F35" s="55"/>
      <c r="G35" s="43"/>
      <c r="H35" s="55"/>
      <c r="I35" s="43"/>
      <c r="J35" s="55"/>
      <c r="K35" s="43"/>
      <c r="L35" s="55"/>
      <c r="M35" s="43"/>
      <c r="N35" s="44"/>
      <c r="O35" s="43"/>
      <c r="P35" s="44"/>
      <c r="Q35" s="44"/>
      <c r="R35" s="44"/>
      <c r="S35" s="103"/>
      <c r="T35" s="44"/>
      <c r="U35" s="43"/>
      <c r="V35" s="44"/>
      <c r="W35" s="43"/>
      <c r="X35" s="55"/>
      <c r="Y35" s="43"/>
      <c r="Z35" s="55"/>
      <c r="AA35" s="94">
        <v>0.17510000000000001</v>
      </c>
      <c r="AB35" s="44">
        <f>AA35*AB14</f>
        <v>5.2530000000000001</v>
      </c>
      <c r="AC35" s="43"/>
      <c r="AD35" s="44"/>
      <c r="AE35" s="44"/>
      <c r="AF35" s="44"/>
      <c r="AG35" s="43"/>
      <c r="AH35" s="55"/>
      <c r="AI35" s="55"/>
      <c r="AJ35" s="55"/>
      <c r="AK35" s="55"/>
      <c r="AL35" s="55"/>
      <c r="AM35" s="43"/>
      <c r="AN35" s="55"/>
      <c r="AO35" s="55"/>
      <c r="AP35" s="55"/>
      <c r="AQ35" s="45"/>
      <c r="AR35" s="55"/>
      <c r="AS35" s="74">
        <f t="shared" si="0"/>
        <v>5.2530000000000001</v>
      </c>
      <c r="AT35" s="91">
        <v>21</v>
      </c>
      <c r="AU35" s="93" t="s">
        <v>110</v>
      </c>
      <c r="AV35" s="152"/>
      <c r="AW35" s="152"/>
      <c r="AX35" s="152"/>
      <c r="AY35" s="51"/>
    </row>
    <row r="36" spans="1:68">
      <c r="A36" s="91">
        <v>22</v>
      </c>
      <c r="B36" s="92" t="s">
        <v>15</v>
      </c>
      <c r="C36" s="43"/>
      <c r="D36" s="55"/>
      <c r="E36" s="43"/>
      <c r="F36" s="55"/>
      <c r="G36" s="43"/>
      <c r="H36" s="55"/>
      <c r="I36" s="43"/>
      <c r="J36" s="55"/>
      <c r="K36" s="43"/>
      <c r="L36" s="55"/>
      <c r="M36" s="43"/>
      <c r="N36" s="55"/>
      <c r="O36" s="43">
        <v>7.0000000000000001E-3</v>
      </c>
      <c r="P36" s="44">
        <f>O36*P14</f>
        <v>0.21</v>
      </c>
      <c r="Q36" s="44"/>
      <c r="R36" s="44"/>
      <c r="S36" s="55"/>
      <c r="T36" s="55"/>
      <c r="U36" s="43"/>
      <c r="V36" s="55"/>
      <c r="W36" s="43">
        <v>0.01</v>
      </c>
      <c r="X36" s="44">
        <f>W36*X14</f>
        <v>0.3</v>
      </c>
      <c r="Y36" s="43"/>
      <c r="Z36" s="55"/>
      <c r="AA36" s="43"/>
      <c r="AB36" s="55"/>
      <c r="AC36" s="43"/>
      <c r="AD36" s="44"/>
      <c r="AE36" s="55"/>
      <c r="AF36" s="44"/>
      <c r="AG36" s="43"/>
      <c r="AH36" s="55"/>
      <c r="AI36" s="55"/>
      <c r="AJ36" s="55"/>
      <c r="AK36" s="55"/>
      <c r="AL36" s="55"/>
      <c r="AM36" s="43">
        <v>0.01</v>
      </c>
      <c r="AN36" s="44">
        <f>AM36*AN14</f>
        <v>0.3</v>
      </c>
      <c r="AO36" s="44"/>
      <c r="AP36" s="44"/>
      <c r="AQ36" s="45"/>
      <c r="AR36" s="55"/>
      <c r="AS36" s="74">
        <f t="shared" si="0"/>
        <v>0.81</v>
      </c>
      <c r="AT36" s="91">
        <v>22</v>
      </c>
      <c r="AU36" s="92" t="s">
        <v>15</v>
      </c>
      <c r="AV36" s="152"/>
      <c r="AW36" s="152"/>
      <c r="AX36" s="152"/>
      <c r="AY36" s="51"/>
    </row>
    <row r="37" spans="1:68">
      <c r="A37" s="91">
        <v>23</v>
      </c>
      <c r="B37" s="92" t="s">
        <v>16</v>
      </c>
      <c r="C37" s="43"/>
      <c r="D37" s="55"/>
      <c r="E37" s="43"/>
      <c r="F37" s="55"/>
      <c r="G37" s="43"/>
      <c r="H37" s="55"/>
      <c r="I37" s="43"/>
      <c r="J37" s="55"/>
      <c r="K37" s="43"/>
      <c r="L37" s="55"/>
      <c r="M37" s="43"/>
      <c r="N37" s="44"/>
      <c r="O37" s="43"/>
      <c r="P37" s="55"/>
      <c r="Q37" s="55"/>
      <c r="R37" s="55"/>
      <c r="S37" s="55"/>
      <c r="T37" s="55"/>
      <c r="U37" s="43"/>
      <c r="V37" s="55"/>
      <c r="W37" s="43"/>
      <c r="X37" s="55"/>
      <c r="Y37" s="43">
        <v>2.5000000000000001E-2</v>
      </c>
      <c r="Z37" s="44">
        <f>Y37*Z14</f>
        <v>0.75</v>
      </c>
      <c r="AA37" s="43"/>
      <c r="AB37" s="55"/>
      <c r="AC37" s="43"/>
      <c r="AD37" s="44"/>
      <c r="AE37" s="44"/>
      <c r="AF37" s="44"/>
      <c r="AG37" s="43"/>
      <c r="AH37" s="55"/>
      <c r="AI37" s="55"/>
      <c r="AJ37" s="55"/>
      <c r="AK37" s="55"/>
      <c r="AL37" s="55"/>
      <c r="AM37" s="43"/>
      <c r="AN37" s="55"/>
      <c r="AO37" s="156">
        <v>0.01</v>
      </c>
      <c r="AP37" s="44">
        <f>AO37*AP14</f>
        <v>0.3</v>
      </c>
      <c r="AQ37" s="45"/>
      <c r="AR37" s="55"/>
      <c r="AS37" s="74">
        <f t="shared" si="0"/>
        <v>1.05</v>
      </c>
      <c r="AT37" s="91">
        <v>23</v>
      </c>
      <c r="AU37" s="92" t="s">
        <v>16</v>
      </c>
      <c r="AV37" s="152"/>
      <c r="AW37" s="152"/>
      <c r="AX37" s="152"/>
      <c r="AY37" s="51"/>
    </row>
    <row r="38" spans="1:68">
      <c r="A38" s="91">
        <v>24</v>
      </c>
      <c r="B38" s="92" t="s">
        <v>65</v>
      </c>
      <c r="C38" s="43"/>
      <c r="D38" s="55"/>
      <c r="E38" s="43">
        <v>5.6999999999999998E-4</v>
      </c>
      <c r="F38" s="44">
        <f>E38*F14</f>
        <v>1.7100000000000001E-2</v>
      </c>
      <c r="G38" s="43"/>
      <c r="H38" s="55"/>
      <c r="I38" s="43"/>
      <c r="J38" s="55"/>
      <c r="K38" s="43"/>
      <c r="L38" s="55"/>
      <c r="M38" s="43"/>
      <c r="N38" s="44"/>
      <c r="O38" s="43"/>
      <c r="P38" s="55"/>
      <c r="Q38" s="55"/>
      <c r="R38" s="55"/>
      <c r="S38" s="55"/>
      <c r="T38" s="55"/>
      <c r="U38" s="43"/>
      <c r="V38" s="55"/>
      <c r="W38" s="43"/>
      <c r="X38" s="55"/>
      <c r="Y38" s="43"/>
      <c r="Z38" s="55"/>
      <c r="AA38" s="43"/>
      <c r="AB38" s="44"/>
      <c r="AC38" s="43"/>
      <c r="AD38" s="44"/>
      <c r="AE38" s="44"/>
      <c r="AF38" s="44"/>
      <c r="AG38" s="43"/>
      <c r="AH38" s="44"/>
      <c r="AI38" s="44"/>
      <c r="AJ38" s="44"/>
      <c r="AK38" s="44"/>
      <c r="AL38" s="44"/>
      <c r="AM38" s="43"/>
      <c r="AN38" s="55"/>
      <c r="AO38" s="55"/>
      <c r="AP38" s="55"/>
      <c r="AQ38" s="45"/>
      <c r="AR38" s="55"/>
      <c r="AS38" s="74">
        <f t="shared" si="0"/>
        <v>1.7100000000000001E-2</v>
      </c>
      <c r="AT38" s="91">
        <v>24</v>
      </c>
      <c r="AU38" s="92" t="s">
        <v>65</v>
      </c>
      <c r="AV38" s="152"/>
      <c r="AW38" s="152"/>
      <c r="AX38" s="152"/>
      <c r="AY38" s="51"/>
    </row>
    <row r="39" spans="1:68">
      <c r="A39" s="91">
        <v>25</v>
      </c>
      <c r="B39" s="92" t="s">
        <v>131</v>
      </c>
      <c r="C39" s="43"/>
      <c r="D39" s="55"/>
      <c r="E39" s="43"/>
      <c r="F39" s="55"/>
      <c r="G39" s="43"/>
      <c r="H39" s="55"/>
      <c r="I39" s="43"/>
      <c r="J39" s="44"/>
      <c r="K39" s="43"/>
      <c r="L39" s="81"/>
      <c r="M39" s="43"/>
      <c r="N39" s="55"/>
      <c r="O39" s="43"/>
      <c r="P39" s="44"/>
      <c r="Q39" s="55"/>
      <c r="R39" s="55"/>
      <c r="S39" s="55"/>
      <c r="T39" s="55"/>
      <c r="U39" s="103">
        <v>4.7499999999999999E-3</v>
      </c>
      <c r="V39" s="44">
        <f>U39*V14</f>
        <v>0.14249999999999999</v>
      </c>
      <c r="W39" s="43"/>
      <c r="X39" s="55"/>
      <c r="Y39" s="43"/>
      <c r="Z39" s="55"/>
      <c r="AA39" s="43"/>
      <c r="AB39" s="55"/>
      <c r="AC39" s="43"/>
      <c r="AD39" s="44"/>
      <c r="AE39" s="44"/>
      <c r="AF39" s="44"/>
      <c r="AG39" s="43"/>
      <c r="AH39" s="55"/>
      <c r="AI39" s="55"/>
      <c r="AJ39" s="55"/>
      <c r="AK39" s="55"/>
      <c r="AL39" s="55"/>
      <c r="AM39" s="43"/>
      <c r="AN39" s="55"/>
      <c r="AO39" s="55"/>
      <c r="AP39" s="55"/>
      <c r="AQ39" s="45"/>
      <c r="AR39" s="55"/>
      <c r="AS39" s="74">
        <f t="shared" si="0"/>
        <v>0.14249999999999999</v>
      </c>
      <c r="AT39" s="91">
        <v>25</v>
      </c>
      <c r="AU39" s="92" t="s">
        <v>131</v>
      </c>
      <c r="AV39" s="152"/>
      <c r="AW39" s="152"/>
      <c r="AX39" s="152"/>
      <c r="AY39" s="51"/>
    </row>
    <row r="40" spans="1:68">
      <c r="A40" s="91">
        <v>26</v>
      </c>
      <c r="B40" s="92" t="s">
        <v>25</v>
      </c>
      <c r="C40" s="43"/>
      <c r="D40" s="55"/>
      <c r="E40" s="43"/>
      <c r="F40" s="55"/>
      <c r="G40" s="43"/>
      <c r="H40" s="55"/>
      <c r="I40" s="43"/>
      <c r="J40" s="55"/>
      <c r="K40" s="43"/>
      <c r="L40" s="55"/>
      <c r="M40" s="43"/>
      <c r="N40" s="44"/>
      <c r="O40" s="43"/>
      <c r="P40" s="55"/>
      <c r="Q40" s="55"/>
      <c r="R40" s="55"/>
      <c r="S40" s="55"/>
      <c r="T40" s="55"/>
      <c r="U40" s="43"/>
      <c r="V40" s="55"/>
      <c r="W40" s="43"/>
      <c r="X40" s="55"/>
      <c r="Y40" s="43"/>
      <c r="Z40" s="55"/>
      <c r="AA40" s="43"/>
      <c r="AB40" s="55"/>
      <c r="AC40" s="43"/>
      <c r="AD40" s="44"/>
      <c r="AE40" s="44"/>
      <c r="AF40" s="44"/>
      <c r="AG40" s="43"/>
      <c r="AH40" s="44"/>
      <c r="AI40" s="44"/>
      <c r="AJ40" s="44"/>
      <c r="AK40" s="44"/>
      <c r="AL40" s="44"/>
      <c r="AM40" s="43"/>
      <c r="AN40" s="55"/>
      <c r="AO40" s="55"/>
      <c r="AP40" s="55"/>
      <c r="AQ40" s="45">
        <v>2.8500000000000001E-3</v>
      </c>
      <c r="AR40" s="44">
        <f>AQ40*AR14</f>
        <v>8.5500000000000007E-2</v>
      </c>
      <c r="AS40" s="74">
        <f t="shared" si="0"/>
        <v>8.5500000000000007E-2</v>
      </c>
      <c r="AT40" s="91">
        <v>26</v>
      </c>
      <c r="AU40" s="92" t="s">
        <v>25</v>
      </c>
      <c r="AV40" s="152"/>
      <c r="AW40" s="152"/>
      <c r="AX40" s="152"/>
      <c r="AY40" s="51"/>
    </row>
    <row r="41" spans="1:68">
      <c r="A41" s="91">
        <v>27</v>
      </c>
      <c r="B41" s="92" t="s">
        <v>63</v>
      </c>
      <c r="C41" s="43"/>
      <c r="D41" s="55"/>
      <c r="E41" s="43"/>
      <c r="F41" s="55"/>
      <c r="G41" s="43"/>
      <c r="H41" s="55"/>
      <c r="I41" s="43"/>
      <c r="J41" s="44"/>
      <c r="K41" s="43"/>
      <c r="L41" s="55"/>
      <c r="M41" s="82">
        <v>7.1999999999999997E-6</v>
      </c>
      <c r="N41" s="44">
        <f>M41*N14</f>
        <v>2.1599999999999999E-4</v>
      </c>
      <c r="O41" s="43"/>
      <c r="P41" s="114"/>
      <c r="Q41" s="83">
        <v>3.9999999999999998E-6</v>
      </c>
      <c r="R41" s="114">
        <f>Q41*R14</f>
        <v>1.1999999999999999E-4</v>
      </c>
      <c r="S41" s="83"/>
      <c r="T41" s="44"/>
      <c r="U41" s="43"/>
      <c r="V41" s="55"/>
      <c r="W41" s="43"/>
      <c r="X41" s="55"/>
      <c r="Y41" s="43"/>
      <c r="Z41" s="55"/>
      <c r="AA41" s="43"/>
      <c r="AB41" s="55"/>
      <c r="AC41" s="43"/>
      <c r="AD41" s="44"/>
      <c r="AE41" s="44"/>
      <c r="AF41" s="44"/>
      <c r="AG41" s="43"/>
      <c r="AH41" s="114"/>
      <c r="AI41" s="114"/>
      <c r="AJ41" s="114"/>
      <c r="AK41" s="83"/>
      <c r="AL41" s="114"/>
      <c r="AM41" s="43"/>
      <c r="AN41" s="55"/>
      <c r="AO41" s="55"/>
      <c r="AP41" s="55"/>
      <c r="AQ41" s="45"/>
      <c r="AR41" s="55"/>
      <c r="AS41" s="74">
        <f t="shared" si="0"/>
        <v>3.3599999999999998E-4</v>
      </c>
      <c r="AT41" s="91">
        <v>27</v>
      </c>
      <c r="AU41" s="92" t="s">
        <v>63</v>
      </c>
      <c r="AV41" s="152"/>
      <c r="AW41" s="152"/>
      <c r="AX41" s="152"/>
      <c r="AY41" s="51"/>
    </row>
    <row r="42" spans="1:68">
      <c r="A42" s="91">
        <v>28</v>
      </c>
      <c r="B42" s="93" t="s">
        <v>64</v>
      </c>
      <c r="C42" s="43"/>
      <c r="D42" s="55"/>
      <c r="E42" s="43"/>
      <c r="F42" s="55"/>
      <c r="G42" s="43"/>
      <c r="H42" s="55"/>
      <c r="I42" s="43"/>
      <c r="J42" s="55"/>
      <c r="K42" s="43"/>
      <c r="L42" s="55"/>
      <c r="M42" s="43">
        <v>7.1999999999999998E-3</v>
      </c>
      <c r="N42" s="44">
        <f>M42*N14</f>
        <v>0.216</v>
      </c>
      <c r="O42" s="43"/>
      <c r="P42" s="55"/>
      <c r="Q42" s="55"/>
      <c r="R42" s="55"/>
      <c r="S42" s="55"/>
      <c r="T42" s="55"/>
      <c r="U42" s="43"/>
      <c r="V42" s="55"/>
      <c r="W42" s="43"/>
      <c r="X42" s="55"/>
      <c r="Y42" s="43"/>
      <c r="Z42" s="55"/>
      <c r="AA42" s="43"/>
      <c r="AB42" s="55"/>
      <c r="AC42" s="83"/>
      <c r="AD42" s="44"/>
      <c r="AE42" s="44"/>
      <c r="AF42" s="44"/>
      <c r="AG42" s="43"/>
      <c r="AH42" s="55"/>
      <c r="AI42" s="55"/>
      <c r="AJ42" s="55"/>
      <c r="AK42" s="55"/>
      <c r="AL42" s="55"/>
      <c r="AM42" s="43"/>
      <c r="AN42" s="55"/>
      <c r="AO42" s="55"/>
      <c r="AP42" s="55"/>
      <c r="AQ42" s="45"/>
      <c r="AR42" s="55"/>
      <c r="AS42" s="74">
        <f t="shared" si="0"/>
        <v>0.216</v>
      </c>
      <c r="AT42" s="91">
        <v>28</v>
      </c>
      <c r="AU42" s="93" t="s">
        <v>64</v>
      </c>
      <c r="AV42" s="152"/>
      <c r="AW42" s="152"/>
      <c r="AX42" s="152"/>
      <c r="AY42" s="51"/>
    </row>
    <row r="43" spans="1:68">
      <c r="A43" s="91">
        <v>29</v>
      </c>
      <c r="B43" s="92" t="s">
        <v>111</v>
      </c>
      <c r="C43" s="43"/>
      <c r="D43" s="44"/>
      <c r="E43" s="43"/>
      <c r="F43" s="55"/>
      <c r="G43" s="43"/>
      <c r="H43" s="55"/>
      <c r="I43" s="43"/>
      <c r="J43" s="55"/>
      <c r="K43" s="43"/>
      <c r="L43" s="55"/>
      <c r="M43" s="43">
        <v>2.6179999999999998E-2</v>
      </c>
      <c r="N43" s="44">
        <f>M43*N14</f>
        <v>0.78539999999999999</v>
      </c>
      <c r="O43" s="43"/>
      <c r="P43" s="44"/>
      <c r="Q43" s="55"/>
      <c r="R43" s="55"/>
      <c r="S43" s="55"/>
      <c r="T43" s="55"/>
      <c r="U43" s="43"/>
      <c r="V43" s="55"/>
      <c r="W43" s="43"/>
      <c r="X43" s="55"/>
      <c r="Y43" s="43"/>
      <c r="Z43" s="55"/>
      <c r="AA43" s="43"/>
      <c r="AB43" s="107"/>
      <c r="AC43" s="43"/>
      <c r="AD43" s="44"/>
      <c r="AE43" s="103"/>
      <c r="AF43" s="44"/>
      <c r="AG43" s="43"/>
      <c r="AH43" s="44"/>
      <c r="AI43" s="44"/>
      <c r="AJ43" s="44"/>
      <c r="AK43" s="44"/>
      <c r="AL43" s="44"/>
      <c r="AM43" s="43"/>
      <c r="AN43" s="55"/>
      <c r="AO43" s="55"/>
      <c r="AP43" s="55"/>
      <c r="AQ43" s="45"/>
      <c r="AR43" s="55"/>
      <c r="AS43" s="74">
        <f t="shared" si="0"/>
        <v>0.78539999999999999</v>
      </c>
      <c r="AT43" s="91">
        <v>29</v>
      </c>
      <c r="AU43" s="92" t="s">
        <v>111</v>
      </c>
      <c r="AV43" s="152"/>
      <c r="AW43" s="152"/>
      <c r="AX43" s="152"/>
      <c r="AY43" s="51"/>
    </row>
    <row r="44" spans="1:68">
      <c r="A44" s="91">
        <v>30</v>
      </c>
      <c r="B44" s="93" t="s">
        <v>135</v>
      </c>
      <c r="C44" s="43"/>
      <c r="D44" s="44"/>
      <c r="E44" s="43"/>
      <c r="F44" s="55"/>
      <c r="G44" s="43"/>
      <c r="H44" s="55"/>
      <c r="I44" s="43"/>
      <c r="J44" s="55"/>
      <c r="K44" s="43"/>
      <c r="L44" s="55"/>
      <c r="M44" s="43"/>
      <c r="N44" s="44"/>
      <c r="O44" s="43"/>
      <c r="P44" s="44"/>
      <c r="Q44" s="55"/>
      <c r="R44" s="55"/>
      <c r="S44" s="55"/>
      <c r="T44" s="55"/>
      <c r="U44" s="43"/>
      <c r="V44" s="55"/>
      <c r="W44" s="43"/>
      <c r="X44" s="55"/>
      <c r="Y44" s="43"/>
      <c r="Z44" s="55"/>
      <c r="AA44" s="43"/>
      <c r="AB44" s="55"/>
      <c r="AC44" s="55">
        <v>0.03</v>
      </c>
      <c r="AD44" s="155">
        <f>AC44*AD14</f>
        <v>0.89999999999999991</v>
      </c>
      <c r="AE44" s="44"/>
      <c r="AF44" s="44"/>
      <c r="AG44" s="43"/>
      <c r="AH44" s="55"/>
      <c r="AI44" s="55"/>
      <c r="AJ44" s="55"/>
      <c r="AK44" s="55"/>
      <c r="AL44" s="55"/>
      <c r="AM44" s="43"/>
      <c r="AN44" s="55"/>
      <c r="AO44" s="55"/>
      <c r="AP44" s="55"/>
      <c r="AQ44" s="45"/>
      <c r="AR44" s="44"/>
      <c r="AS44" s="74">
        <f t="shared" si="0"/>
        <v>0.89999999999999991</v>
      </c>
      <c r="AT44" s="91">
        <v>30</v>
      </c>
      <c r="AU44" s="93" t="s">
        <v>135</v>
      </c>
      <c r="AV44" s="152"/>
      <c r="AW44" s="152"/>
      <c r="AX44" s="152"/>
      <c r="AY44" s="51"/>
    </row>
    <row r="45" spans="1:68">
      <c r="A45" s="91">
        <v>31</v>
      </c>
      <c r="B45" s="92" t="s">
        <v>148</v>
      </c>
      <c r="C45" s="43"/>
      <c r="D45" s="55"/>
      <c r="E45" s="43"/>
      <c r="F45" s="55"/>
      <c r="G45" s="43"/>
      <c r="H45" s="44"/>
      <c r="I45" s="43"/>
      <c r="J45" s="55"/>
      <c r="K45" s="43">
        <v>8.9999999999999993E-3</v>
      </c>
      <c r="L45" s="44">
        <f>K45*L14</f>
        <v>0.26999999999999996</v>
      </c>
      <c r="M45" s="82"/>
      <c r="N45" s="44"/>
      <c r="O45" s="43"/>
      <c r="P45" s="44"/>
      <c r="Q45" s="44"/>
      <c r="R45" s="44"/>
      <c r="S45" s="55"/>
      <c r="T45" s="44"/>
      <c r="U45" s="43"/>
      <c r="V45" s="44"/>
      <c r="W45" s="43"/>
      <c r="X45" s="55"/>
      <c r="Y45" s="43"/>
      <c r="Z45" s="55"/>
      <c r="AA45" s="43"/>
      <c r="AB45" s="55"/>
      <c r="AC45" s="43"/>
      <c r="AD45" s="44"/>
      <c r="AE45" s="44"/>
      <c r="AF45" s="44"/>
      <c r="AG45" s="43"/>
      <c r="AH45" s="55"/>
      <c r="AI45" s="55"/>
      <c r="AJ45" s="55"/>
      <c r="AK45" s="55"/>
      <c r="AL45" s="55"/>
      <c r="AM45" s="43"/>
      <c r="AN45" s="55"/>
      <c r="AO45" s="55"/>
      <c r="AP45" s="55"/>
      <c r="AQ45" s="45"/>
      <c r="AR45" s="55"/>
      <c r="AS45" s="74">
        <f t="shared" si="0"/>
        <v>0.26999999999999996</v>
      </c>
      <c r="AT45" s="91">
        <v>31</v>
      </c>
      <c r="AU45" s="92" t="s">
        <v>148</v>
      </c>
      <c r="AV45" s="152"/>
      <c r="AW45" s="152"/>
      <c r="AX45" s="152"/>
      <c r="AY45" s="51"/>
    </row>
    <row r="46" spans="1:68" ht="15.75" customHeight="1">
      <c r="A46" s="254" t="s">
        <v>166</v>
      </c>
      <c r="B46" s="255"/>
      <c r="C46" s="193" t="s">
        <v>100</v>
      </c>
      <c r="D46" s="194"/>
      <c r="E46" s="194"/>
      <c r="F46" s="194"/>
      <c r="G46" s="194"/>
      <c r="H46" s="194"/>
      <c r="I46" s="194"/>
      <c r="J46" s="194"/>
      <c r="K46" s="194"/>
      <c r="L46" s="256" t="s">
        <v>84</v>
      </c>
      <c r="M46" s="256"/>
      <c r="N46" s="194"/>
      <c r="O46" s="194"/>
      <c r="P46" s="194"/>
      <c r="Q46" s="194"/>
      <c r="R46" s="194"/>
      <c r="S46" s="194"/>
      <c r="T46" s="194"/>
      <c r="U46" s="194"/>
      <c r="V46" s="194"/>
      <c r="W46" s="257"/>
      <c r="X46" s="257"/>
      <c r="Y46" s="257"/>
      <c r="Z46" s="257"/>
      <c r="AA46" s="71"/>
      <c r="AB46" s="152"/>
      <c r="AC46" s="193" t="s">
        <v>83</v>
      </c>
      <c r="AD46" s="194"/>
      <c r="AE46" s="194"/>
      <c r="AF46" s="194"/>
      <c r="AG46" s="194"/>
      <c r="AH46" s="194"/>
      <c r="AI46" s="194"/>
      <c r="AJ46" s="194"/>
      <c r="AK46" s="194"/>
      <c r="AL46" s="194"/>
      <c r="AM46" s="194"/>
      <c r="AN46" s="194"/>
      <c r="AO46" s="194"/>
      <c r="AP46" s="194"/>
      <c r="AQ46" s="194"/>
      <c r="AR46" s="256" t="s">
        <v>87</v>
      </c>
      <c r="AS46" s="256"/>
      <c r="AT46" s="256"/>
      <c r="AU46" s="256"/>
      <c r="AV46" s="145"/>
      <c r="AW46" s="145"/>
      <c r="AX46" s="153"/>
      <c r="AY46" s="46"/>
      <c r="AZ46" s="7"/>
      <c r="BA46" s="8"/>
      <c r="BB46" s="7"/>
      <c r="BC46" s="8"/>
      <c r="BD46" s="7"/>
      <c r="BE46" s="8"/>
      <c r="BF46" s="7"/>
      <c r="BG46" s="8"/>
      <c r="BH46" s="7"/>
      <c r="BI46" s="8"/>
      <c r="BJ46" s="7"/>
      <c r="BK46" s="8"/>
      <c r="BL46" s="7"/>
      <c r="BM46" s="8"/>
      <c r="BN46" s="9"/>
      <c r="BO46" s="10"/>
      <c r="BP46" s="10"/>
    </row>
    <row r="47" spans="1:68" ht="9.75" customHeight="1">
      <c r="A47" s="6"/>
      <c r="B47" s="7"/>
      <c r="C47" s="141"/>
      <c r="D47" s="30"/>
      <c r="E47" s="30"/>
      <c r="F47" s="31"/>
      <c r="G47" s="209" t="s">
        <v>30</v>
      </c>
      <c r="H47" s="252"/>
      <c r="I47" s="209" t="s">
        <v>40</v>
      </c>
      <c r="J47" s="209"/>
      <c r="K47" s="195"/>
      <c r="N47" s="253" t="s">
        <v>30</v>
      </c>
      <c r="O47" s="235"/>
      <c r="P47" s="235"/>
      <c r="Q47" s="149"/>
      <c r="R47" s="149"/>
      <c r="S47" s="149"/>
      <c r="T47" s="149"/>
      <c r="U47" s="209" t="s">
        <v>79</v>
      </c>
      <c r="V47" s="195"/>
      <c r="W47" s="196"/>
      <c r="X47" s="196"/>
      <c r="Y47" s="196"/>
      <c r="Z47" s="23"/>
      <c r="AA47" s="6"/>
      <c r="AB47" s="24"/>
      <c r="AC47" s="141"/>
      <c r="AD47" s="30"/>
      <c r="AE47" s="30"/>
      <c r="AF47" s="30"/>
      <c r="AG47" s="30"/>
      <c r="AH47" s="31"/>
      <c r="AI47" s="31"/>
      <c r="AJ47" s="31"/>
      <c r="AK47" s="31"/>
      <c r="AL47" s="31"/>
      <c r="AM47" s="195"/>
      <c r="AN47" s="196"/>
      <c r="AO47" s="196"/>
      <c r="AP47" s="196"/>
      <c r="AQ47" s="196"/>
      <c r="AR47" s="39"/>
      <c r="AS47" s="218" t="s">
        <v>30</v>
      </c>
      <c r="AT47" s="218"/>
      <c r="AU47" s="209" t="s">
        <v>29</v>
      </c>
      <c r="AV47" s="196"/>
      <c r="AW47" s="196"/>
      <c r="AX47" s="210"/>
      <c r="AY47" s="48"/>
      <c r="AZ47" s="7"/>
      <c r="BA47" s="8"/>
      <c r="BB47" s="7"/>
      <c r="BC47" s="8"/>
      <c r="BD47" s="7"/>
      <c r="BE47" s="8"/>
      <c r="BF47" s="7"/>
      <c r="BG47" s="8"/>
      <c r="BH47" s="7"/>
      <c r="BI47" s="8"/>
      <c r="BJ47" s="7"/>
      <c r="BK47" s="8"/>
      <c r="BL47" s="7"/>
      <c r="BM47" s="8"/>
      <c r="BN47" s="9"/>
      <c r="BO47" s="10"/>
      <c r="BP47" s="10"/>
    </row>
    <row r="48" spans="1:68" ht="10.5" customHeight="1">
      <c r="A48" s="6"/>
      <c r="B48" s="7"/>
      <c r="C48" s="3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7"/>
      <c r="V48" s="8"/>
      <c r="W48" s="143"/>
      <c r="X48" s="143"/>
      <c r="Y48" s="24"/>
      <c r="Z48" s="23"/>
      <c r="AA48" s="6"/>
      <c r="AB48" s="24"/>
      <c r="AC48" s="32"/>
      <c r="AD48" s="142"/>
      <c r="AE48" s="142"/>
      <c r="AF48" s="142"/>
      <c r="AG48" s="142"/>
      <c r="AH48" s="142"/>
      <c r="AI48" s="142"/>
      <c r="AJ48" s="142"/>
      <c r="AK48" s="142"/>
      <c r="AL48" s="142"/>
      <c r="AM48" s="142"/>
      <c r="AN48" s="142"/>
      <c r="AO48" s="142"/>
      <c r="AP48" s="142"/>
      <c r="AQ48" s="142"/>
      <c r="AR48" s="142"/>
      <c r="AS48" s="142"/>
      <c r="AT48" s="142"/>
      <c r="AU48" s="7"/>
      <c r="AV48" s="8"/>
      <c r="AW48" s="7"/>
      <c r="AX48" s="8"/>
      <c r="AY48" s="49"/>
      <c r="AZ48" s="7"/>
      <c r="BA48" s="8"/>
      <c r="BB48" s="7"/>
      <c r="BC48" s="8"/>
      <c r="BD48" s="7"/>
      <c r="BE48" s="8"/>
      <c r="BF48" s="7"/>
      <c r="BG48" s="8"/>
      <c r="BH48" s="7"/>
      <c r="BI48" s="8"/>
      <c r="BJ48" s="7"/>
      <c r="BK48" s="8"/>
      <c r="BL48" s="7"/>
      <c r="BM48" s="8"/>
      <c r="BN48" s="9"/>
      <c r="BO48" s="10"/>
      <c r="BP48" s="10"/>
    </row>
    <row r="49" spans="1:71" ht="15.75" customHeight="1">
      <c r="A49" s="33"/>
      <c r="B49" s="34"/>
      <c r="C49" s="204" t="s">
        <v>101</v>
      </c>
      <c r="D49" s="204"/>
      <c r="E49" s="204"/>
      <c r="F49" s="204"/>
      <c r="G49" s="204"/>
      <c r="H49" s="204"/>
      <c r="I49" s="204"/>
      <c r="J49" s="204"/>
      <c r="K49" s="204"/>
      <c r="L49" s="205" t="s">
        <v>41</v>
      </c>
      <c r="M49" s="205"/>
      <c r="N49" s="262" t="s">
        <v>85</v>
      </c>
      <c r="O49" s="260"/>
      <c r="P49" s="260"/>
      <c r="Q49" s="260"/>
      <c r="R49" s="260"/>
      <c r="S49" s="260"/>
      <c r="T49" s="260"/>
      <c r="U49" s="260"/>
      <c r="V49" s="260"/>
      <c r="W49" s="196"/>
      <c r="X49" s="196"/>
      <c r="Y49" s="24"/>
      <c r="Z49" s="23"/>
      <c r="AA49" s="37"/>
      <c r="AB49" s="143"/>
      <c r="AC49" s="204" t="s">
        <v>86</v>
      </c>
      <c r="AD49" s="204"/>
      <c r="AE49" s="204"/>
      <c r="AF49" s="204"/>
      <c r="AG49" s="204"/>
      <c r="AH49" s="204"/>
      <c r="AI49" s="204"/>
      <c r="AJ49" s="204"/>
      <c r="AK49" s="204"/>
      <c r="AL49" s="204"/>
      <c r="AM49" s="204"/>
      <c r="AN49" s="205" t="s">
        <v>41</v>
      </c>
      <c r="AO49" s="205"/>
      <c r="AP49" s="205"/>
      <c r="AQ49" s="205"/>
      <c r="AR49" s="260" t="s">
        <v>88</v>
      </c>
      <c r="AS49" s="260"/>
      <c r="AT49" s="260"/>
      <c r="AU49" s="260"/>
      <c r="AV49" s="260"/>
      <c r="AW49" s="260"/>
      <c r="AX49" s="260"/>
      <c r="AY49" s="47"/>
      <c r="AZ49" s="7"/>
      <c r="BA49" s="8"/>
      <c r="BB49" s="7"/>
      <c r="BC49" s="8"/>
      <c r="BD49" s="7"/>
      <c r="BE49" s="8"/>
      <c r="BF49" s="7"/>
      <c r="BG49" s="8"/>
      <c r="BH49" s="7"/>
      <c r="BI49" s="8"/>
      <c r="BJ49" s="7"/>
      <c r="BK49" s="8"/>
      <c r="BL49" s="7"/>
      <c r="BM49" s="8"/>
      <c r="BN49" s="9"/>
      <c r="BO49" s="10"/>
      <c r="BP49" s="10"/>
    </row>
    <row r="50" spans="1:71" ht="9" customHeight="1">
      <c r="A50" s="6"/>
      <c r="B50" s="7"/>
      <c r="C50" s="7"/>
      <c r="D50" s="218"/>
      <c r="E50" s="218"/>
      <c r="F50" s="218" t="s">
        <v>30</v>
      </c>
      <c r="G50" s="218"/>
      <c r="H50" s="151"/>
      <c r="I50" s="209" t="s">
        <v>42</v>
      </c>
      <c r="J50" s="251"/>
      <c r="K50" s="251"/>
      <c r="M50" s="39" t="s">
        <v>30</v>
      </c>
      <c r="O50" s="218" t="s">
        <v>29</v>
      </c>
      <c r="P50" s="218"/>
      <c r="Q50" s="218"/>
      <c r="R50" s="218"/>
      <c r="S50" s="218"/>
      <c r="T50" s="218"/>
      <c r="U50" s="261"/>
      <c r="V50" s="261"/>
      <c r="W50" s="197"/>
      <c r="X50" s="197"/>
      <c r="Y50" s="197"/>
      <c r="Z50" s="197"/>
      <c r="AA50" s="6"/>
      <c r="AB50" s="24"/>
      <c r="AC50" s="7"/>
      <c r="AD50" s="218"/>
      <c r="AE50" s="218"/>
      <c r="AF50" s="218"/>
      <c r="AG50" s="218"/>
      <c r="AH50" s="144" t="s">
        <v>30</v>
      </c>
      <c r="AI50" s="144"/>
      <c r="AJ50" s="144"/>
      <c r="AK50" s="144"/>
      <c r="AL50" s="144"/>
      <c r="AM50" s="150"/>
      <c r="AR50" s="39" t="s">
        <v>30</v>
      </c>
      <c r="AS50" s="218"/>
      <c r="AT50" s="218"/>
      <c r="AU50" s="209" t="s">
        <v>29</v>
      </c>
      <c r="AV50" s="211"/>
      <c r="AW50" s="211"/>
      <c r="AX50" s="38"/>
      <c r="AY50" s="48"/>
      <c r="AZ50" s="7"/>
      <c r="BA50" s="8"/>
      <c r="BB50" s="7"/>
      <c r="BC50" s="8"/>
      <c r="BD50" s="7"/>
      <c r="BE50" s="8"/>
      <c r="BF50" s="7"/>
      <c r="BG50" s="8"/>
      <c r="BH50" s="7"/>
      <c r="BI50" s="8"/>
      <c r="BJ50" s="7"/>
      <c r="BK50" s="8"/>
      <c r="BL50" s="7"/>
      <c r="BM50" s="8"/>
      <c r="BN50" s="9"/>
      <c r="BO50" s="10"/>
      <c r="BP50" s="10"/>
      <c r="BS50" s="10"/>
    </row>
    <row r="51" spans="1:71" ht="15" customHeight="1">
      <c r="A51" s="25"/>
      <c r="B51" s="25"/>
      <c r="C51" s="6"/>
      <c r="D51" s="7"/>
      <c r="E51" s="3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2"/>
      <c r="Q51" s="142"/>
      <c r="R51" s="142"/>
      <c r="S51" s="142"/>
      <c r="T51" s="142"/>
      <c r="U51" s="7"/>
      <c r="V51" s="8"/>
      <c r="W51" s="7"/>
      <c r="X51" s="8"/>
      <c r="Y51" s="26"/>
      <c r="Z51" s="26"/>
      <c r="AA51" s="26"/>
      <c r="AB51" s="26"/>
      <c r="AC51" s="26"/>
      <c r="AD51" s="26"/>
      <c r="AE51" s="26"/>
      <c r="AF51" s="26"/>
      <c r="AG51" s="26"/>
      <c r="AH51" s="23"/>
      <c r="AI51" s="23"/>
      <c r="AJ51" s="23"/>
      <c r="AK51" s="23"/>
      <c r="AL51" s="23"/>
      <c r="AM51" s="27"/>
      <c r="AN51" s="27"/>
      <c r="AO51" s="27"/>
      <c r="AP51" s="27"/>
      <c r="AQ51" s="27"/>
      <c r="AR51" s="27"/>
      <c r="AS51" s="27"/>
      <c r="AT51" s="27"/>
      <c r="AU51" s="27"/>
      <c r="AV51" s="24"/>
      <c r="AW51" s="23"/>
      <c r="AX51" s="24"/>
      <c r="AY51" s="23"/>
      <c r="AZ51" s="26"/>
      <c r="BA51" s="26"/>
      <c r="BB51" s="26"/>
      <c r="BC51" s="26"/>
      <c r="BD51" s="26"/>
      <c r="BE51" s="26"/>
      <c r="BF51" s="26"/>
      <c r="BG51" s="26"/>
      <c r="BH51" s="26"/>
      <c r="BI51" s="23"/>
      <c r="BJ51" s="24"/>
      <c r="BK51" s="27"/>
      <c r="BL51" s="27"/>
      <c r="BM51" s="27"/>
      <c r="BN51" s="27"/>
      <c r="BO51" s="27"/>
      <c r="BP51" s="27"/>
      <c r="BQ51" s="27"/>
      <c r="BR51" s="27"/>
      <c r="BS51" s="27"/>
    </row>
    <row r="52" spans="1:71" ht="11.25" customHeight="1">
      <c r="C52" s="33"/>
      <c r="D52" s="34"/>
      <c r="E52" s="204"/>
      <c r="F52" s="204"/>
      <c r="G52" s="204"/>
      <c r="H52" s="204"/>
      <c r="I52" s="204"/>
      <c r="J52" s="204"/>
      <c r="K52" s="204"/>
      <c r="L52" s="204"/>
      <c r="M52" s="204"/>
      <c r="N52" s="205"/>
      <c r="O52" s="205"/>
      <c r="P52" s="260"/>
      <c r="Q52" s="260"/>
      <c r="R52" s="260"/>
      <c r="S52" s="260"/>
      <c r="T52" s="260"/>
      <c r="U52" s="260"/>
      <c r="V52" s="260"/>
      <c r="W52" s="260"/>
      <c r="X52" s="260"/>
      <c r="Z52" s="11"/>
      <c r="AA52" s="11"/>
      <c r="AB52" s="11"/>
      <c r="AC52" s="11"/>
      <c r="AD52" s="11"/>
      <c r="AE52" s="11"/>
      <c r="AF52" s="11"/>
      <c r="AG52" s="11"/>
      <c r="AM52" s="17"/>
      <c r="AN52" s="17"/>
      <c r="AO52" s="17"/>
      <c r="AP52" s="17"/>
      <c r="AQ52" s="17"/>
      <c r="AR52" s="17"/>
      <c r="AS52" s="17"/>
      <c r="AT52" s="17"/>
      <c r="BN52" s="3"/>
    </row>
    <row r="53" spans="1:71" ht="15.75" customHeight="1">
      <c r="C53" s="6"/>
      <c r="D53" s="7"/>
      <c r="E53" s="7"/>
      <c r="F53" s="218"/>
      <c r="G53" s="218"/>
      <c r="H53" s="218"/>
      <c r="I53" s="218"/>
      <c r="J53" s="151"/>
      <c r="K53" s="209"/>
      <c r="L53" s="251"/>
      <c r="M53" s="251"/>
      <c r="V53" s="209"/>
      <c r="W53" s="209"/>
      <c r="X53" s="195"/>
    </row>
  </sheetData>
  <mergeCells count="99">
    <mergeCell ref="C8:E8"/>
    <mergeCell ref="F8:H8"/>
    <mergeCell ref="P8:AA8"/>
    <mergeCell ref="C1:I1"/>
    <mergeCell ref="A2:B2"/>
    <mergeCell ref="C2:K2"/>
    <mergeCell ref="C3:H3"/>
    <mergeCell ref="I3:K3"/>
    <mergeCell ref="L4:O4"/>
    <mergeCell ref="A5:D5"/>
    <mergeCell ref="J5:P5"/>
    <mergeCell ref="C6:J6"/>
    <mergeCell ref="U6:X6"/>
    <mergeCell ref="L7:AB7"/>
    <mergeCell ref="C9:E9"/>
    <mergeCell ref="F9:H9"/>
    <mergeCell ref="B10:J10"/>
    <mergeCell ref="C11:H11"/>
    <mergeCell ref="I11:J11"/>
    <mergeCell ref="AA11:AD11"/>
    <mergeCell ref="AE11:AR11"/>
    <mergeCell ref="A12:A14"/>
    <mergeCell ref="B12:B14"/>
    <mergeCell ref="C12:D12"/>
    <mergeCell ref="E12:F12"/>
    <mergeCell ref="G12:H12"/>
    <mergeCell ref="I12:J12"/>
    <mergeCell ref="K12:L12"/>
    <mergeCell ref="M12:N12"/>
    <mergeCell ref="K11:Z11"/>
    <mergeCell ref="AI12:AJ12"/>
    <mergeCell ref="O12:P12"/>
    <mergeCell ref="Q12:R12"/>
    <mergeCell ref="S12:T12"/>
    <mergeCell ref="U12:V12"/>
    <mergeCell ref="AQ12:AR12"/>
    <mergeCell ref="AT12:AT14"/>
    <mergeCell ref="AU12:AU14"/>
    <mergeCell ref="AG12:AH12"/>
    <mergeCell ref="AK12:AL12"/>
    <mergeCell ref="AM12:AN12"/>
    <mergeCell ref="AO12:AP12"/>
    <mergeCell ref="AQ13:AQ14"/>
    <mergeCell ref="AO13:AO14"/>
    <mergeCell ref="AA12:AB12"/>
    <mergeCell ref="AC12:AD12"/>
    <mergeCell ref="AE12:AF12"/>
    <mergeCell ref="C13:C14"/>
    <mergeCell ref="E13:E14"/>
    <mergeCell ref="G13:G14"/>
    <mergeCell ref="I13:I14"/>
    <mergeCell ref="K13:K14"/>
    <mergeCell ref="W12:X12"/>
    <mergeCell ref="Y12:Z12"/>
    <mergeCell ref="A46:B46"/>
    <mergeCell ref="C46:K46"/>
    <mergeCell ref="L46:Z46"/>
    <mergeCell ref="AC46:AQ46"/>
    <mergeCell ref="AI13:AI14"/>
    <mergeCell ref="Q13:Q14"/>
    <mergeCell ref="S13:S14"/>
    <mergeCell ref="U13:U14"/>
    <mergeCell ref="W13:W14"/>
    <mergeCell ref="Y13:Y14"/>
    <mergeCell ref="AA13:AA14"/>
    <mergeCell ref="M13:M14"/>
    <mergeCell ref="O13:O14"/>
    <mergeCell ref="AE13:AE14"/>
    <mergeCell ref="AG13:AG14"/>
    <mergeCell ref="AM13:AM14"/>
    <mergeCell ref="F53:G53"/>
    <mergeCell ref="H53:I53"/>
    <mergeCell ref="K53:M53"/>
    <mergeCell ref="V53:X53"/>
    <mergeCell ref="D50:E50"/>
    <mergeCell ref="F50:G50"/>
    <mergeCell ref="I50:K50"/>
    <mergeCell ref="O50:V50"/>
    <mergeCell ref="W50:Z50"/>
    <mergeCell ref="AS50:AT50"/>
    <mergeCell ref="AU50:AW50"/>
    <mergeCell ref="E52:M52"/>
    <mergeCell ref="N52:O52"/>
    <mergeCell ref="P52:X52"/>
    <mergeCell ref="AD50:AG50"/>
    <mergeCell ref="AR49:AX49"/>
    <mergeCell ref="AR46:AU46"/>
    <mergeCell ref="G47:H47"/>
    <mergeCell ref="C49:K49"/>
    <mergeCell ref="L49:M49"/>
    <mergeCell ref="N49:X49"/>
    <mergeCell ref="AC49:AM49"/>
    <mergeCell ref="AN49:AQ49"/>
    <mergeCell ref="I47:K47"/>
    <mergeCell ref="N47:P47"/>
    <mergeCell ref="U47:Y47"/>
    <mergeCell ref="AM47:AQ47"/>
    <mergeCell ref="AS47:AT47"/>
    <mergeCell ref="AU47:AX47"/>
  </mergeCells>
  <pageMargins left="0" right="0" top="0" bottom="0" header="0" footer="0"/>
  <pageSetup paperSize="9" scale="64" orientation="landscape" r:id="rId1"/>
  <colBreaks count="1" manualBreakCount="1">
    <brk id="26" max="51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AK50"/>
  <sheetViews>
    <sheetView view="pageBreakPreview" zoomScale="110" zoomScaleSheetLayoutView="110" workbookViewId="0">
      <pane xSplit="2" ySplit="14" topLeftCell="C15" activePane="bottomRight" state="frozen"/>
      <selection pane="topRight" activeCell="C1" sqref="C1"/>
      <selection pane="bottomLeft" activeCell="A9" sqref="A9"/>
      <selection pane="bottomRight" activeCell="E21" sqref="E21"/>
    </sheetView>
  </sheetViews>
  <sheetFormatPr defaultRowHeight="15"/>
  <cols>
    <col min="1" max="1" width="4.28515625" customWidth="1"/>
    <col min="2" max="2" width="29.85546875" customWidth="1"/>
    <col min="3" max="3" width="7.5703125" customWidth="1"/>
    <col min="4" max="4" width="8" customWidth="1"/>
    <col min="5" max="5" width="7.85546875" customWidth="1"/>
    <col min="6" max="6" width="7.42578125" customWidth="1"/>
    <col min="7" max="7" width="7.85546875" customWidth="1"/>
    <col min="8" max="8" width="7.140625" customWidth="1"/>
    <col min="9" max="10" width="7.28515625" customWidth="1"/>
    <col min="11" max="11" width="7.85546875" customWidth="1"/>
    <col min="12" max="12" width="6.42578125" customWidth="1"/>
    <col min="13" max="13" width="9.5703125" customWidth="1"/>
    <col min="16" max="16" width="26.5703125" customWidth="1"/>
    <col min="17" max="17" width="0.140625" customWidth="1"/>
  </cols>
  <sheetData>
    <row r="1" spans="1:17" ht="18.75">
      <c r="B1" s="10"/>
      <c r="C1" s="238" t="s">
        <v>28</v>
      </c>
      <c r="D1" s="239"/>
      <c r="E1" s="239"/>
      <c r="F1" s="239"/>
      <c r="G1" s="239"/>
      <c r="H1" s="239"/>
      <c r="I1" s="239"/>
      <c r="J1" s="5"/>
      <c r="N1" s="21"/>
      <c r="O1" s="21"/>
      <c r="P1" s="21"/>
      <c r="Q1" s="51"/>
    </row>
    <row r="2" spans="1:17" ht="15.75">
      <c r="A2" s="236" t="s">
        <v>34</v>
      </c>
      <c r="B2" s="237"/>
      <c r="C2" s="271" t="s">
        <v>67</v>
      </c>
      <c r="D2" s="272"/>
      <c r="E2" s="272"/>
      <c r="F2" s="272"/>
      <c r="G2" s="272"/>
      <c r="H2" s="272"/>
      <c r="I2" s="272"/>
      <c r="J2" s="272"/>
      <c r="K2" s="196"/>
      <c r="L2" s="196"/>
      <c r="M2" s="196"/>
      <c r="N2" s="196"/>
      <c r="O2" s="21"/>
      <c r="P2" s="21"/>
      <c r="Q2" s="51"/>
    </row>
    <row r="3" spans="1:17" ht="9" customHeight="1">
      <c r="A3" s="10"/>
      <c r="B3" s="10"/>
      <c r="C3" s="242" t="s">
        <v>30</v>
      </c>
      <c r="D3" s="209"/>
      <c r="E3" s="209"/>
      <c r="F3" s="209"/>
      <c r="G3" s="209"/>
      <c r="H3" s="209"/>
      <c r="I3" s="209" t="s">
        <v>94</v>
      </c>
      <c r="J3" s="209"/>
      <c r="K3" s="196"/>
      <c r="L3" s="196"/>
      <c r="M3" s="196"/>
      <c r="N3" s="21"/>
      <c r="O3" s="21"/>
      <c r="P3" s="21"/>
      <c r="Q3" s="51"/>
    </row>
    <row r="4" spans="1:17" ht="15" customHeight="1">
      <c r="A4" s="10"/>
      <c r="B4" s="10"/>
      <c r="E4" s="273" t="s">
        <v>95</v>
      </c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1"/>
      <c r="Q4" s="51"/>
    </row>
    <row r="5" spans="1:17" ht="12.75" customHeight="1">
      <c r="A5" s="248" t="s">
        <v>68</v>
      </c>
      <c r="B5" s="248"/>
      <c r="C5" s="248"/>
      <c r="D5" s="248"/>
      <c r="E5" s="244" t="s">
        <v>35</v>
      </c>
      <c r="F5" s="196"/>
      <c r="G5" s="196"/>
      <c r="H5" s="196"/>
      <c r="I5" s="196"/>
      <c r="J5" s="196"/>
      <c r="N5" s="21"/>
      <c r="O5" s="21"/>
      <c r="P5" s="21"/>
      <c r="Q5" s="51"/>
    </row>
    <row r="6" spans="1:17">
      <c r="B6" s="4"/>
      <c r="C6" s="245" t="s">
        <v>167</v>
      </c>
      <c r="D6" s="246"/>
      <c r="E6" s="246"/>
      <c r="F6" s="246"/>
      <c r="G6" s="246"/>
      <c r="H6" s="247"/>
      <c r="I6" s="247"/>
      <c r="J6" s="247"/>
      <c r="N6" s="21"/>
      <c r="O6" s="21"/>
      <c r="P6" s="21"/>
      <c r="Q6" s="51"/>
    </row>
    <row r="7" spans="1:17" ht="12.75" customHeight="1">
      <c r="B7" s="10"/>
      <c r="C7" s="20"/>
      <c r="D7" s="21"/>
      <c r="E7" s="21"/>
      <c r="F7" s="13"/>
      <c r="G7" s="22"/>
      <c r="H7" s="13"/>
      <c r="I7" s="13"/>
      <c r="J7" s="13"/>
      <c r="K7" s="274" t="s">
        <v>96</v>
      </c>
      <c r="L7" s="274"/>
      <c r="M7" s="274"/>
      <c r="N7" s="274"/>
      <c r="O7" s="274"/>
      <c r="P7" s="274"/>
      <c r="Q7" s="51"/>
    </row>
    <row r="8" spans="1:17" ht="13.5" customHeight="1">
      <c r="B8" s="10"/>
      <c r="C8" s="228" t="s">
        <v>36</v>
      </c>
      <c r="D8" s="229"/>
      <c r="E8" s="190"/>
      <c r="F8" s="223" t="s">
        <v>37</v>
      </c>
      <c r="G8" s="224"/>
      <c r="H8" s="225"/>
      <c r="I8" s="13"/>
      <c r="J8" s="275" t="s">
        <v>97</v>
      </c>
      <c r="K8" s="274"/>
      <c r="L8" s="274"/>
      <c r="M8" s="274"/>
      <c r="N8" s="274"/>
      <c r="O8" s="274"/>
      <c r="P8" s="274"/>
      <c r="Q8" s="51"/>
    </row>
    <row r="9" spans="1:17" ht="12.75" customHeight="1">
      <c r="B9" s="10"/>
      <c r="C9" s="230">
        <v>10</v>
      </c>
      <c r="D9" s="231"/>
      <c r="E9" s="232"/>
      <c r="F9" s="226">
        <v>10</v>
      </c>
      <c r="G9" s="227"/>
      <c r="H9" s="227"/>
      <c r="I9" s="15"/>
      <c r="J9" s="15"/>
      <c r="N9" s="21"/>
      <c r="O9" s="21"/>
      <c r="P9" s="21"/>
      <c r="Q9" s="51"/>
    </row>
    <row r="10" spans="1:17" ht="12.75" customHeight="1">
      <c r="B10" s="194"/>
      <c r="C10" s="211"/>
      <c r="D10" s="211"/>
      <c r="E10" s="211"/>
      <c r="F10" s="211"/>
      <c r="G10" s="211"/>
      <c r="H10" s="211"/>
      <c r="I10" s="211"/>
      <c r="J10" s="211"/>
      <c r="N10" s="21"/>
      <c r="O10" s="21"/>
      <c r="P10" s="21"/>
      <c r="Q10" s="51"/>
    </row>
    <row r="11" spans="1:17" ht="15.75" customHeight="1">
      <c r="C11" s="206" t="s">
        <v>6</v>
      </c>
      <c r="D11" s="207"/>
      <c r="E11" s="207"/>
      <c r="F11" s="207"/>
      <c r="G11" s="207"/>
      <c r="H11" s="208"/>
      <c r="I11" s="201" t="s">
        <v>7</v>
      </c>
      <c r="J11" s="232"/>
      <c r="K11" s="189"/>
      <c r="L11" s="190"/>
      <c r="M11" s="1"/>
      <c r="N11" s="21"/>
      <c r="O11" s="21"/>
      <c r="P11" s="21"/>
      <c r="Q11" s="51"/>
    </row>
    <row r="12" spans="1:17" ht="66" customHeight="1">
      <c r="A12" s="214" t="s">
        <v>0</v>
      </c>
      <c r="B12" s="249" t="s">
        <v>23</v>
      </c>
      <c r="C12" s="233" t="s">
        <v>134</v>
      </c>
      <c r="D12" s="200"/>
      <c r="E12" s="198" t="s">
        <v>107</v>
      </c>
      <c r="F12" s="199"/>
      <c r="G12" s="198" t="s">
        <v>136</v>
      </c>
      <c r="H12" s="199"/>
      <c r="I12" s="198" t="s">
        <v>137</v>
      </c>
      <c r="J12" s="199"/>
      <c r="K12" s="198" t="s">
        <v>25</v>
      </c>
      <c r="L12" s="199"/>
      <c r="M12" s="40" t="s">
        <v>22</v>
      </c>
      <c r="N12" s="21"/>
      <c r="O12" s="21"/>
      <c r="P12" s="21"/>
      <c r="Q12" s="51"/>
    </row>
    <row r="13" spans="1:17" ht="32.25" customHeight="1">
      <c r="A13" s="258"/>
      <c r="B13" s="250"/>
      <c r="C13" s="219" t="s">
        <v>4</v>
      </c>
      <c r="D13" s="41" t="s">
        <v>24</v>
      </c>
      <c r="E13" s="221" t="s">
        <v>4</v>
      </c>
      <c r="F13" s="56" t="s">
        <v>24</v>
      </c>
      <c r="G13" s="212" t="s">
        <v>4</v>
      </c>
      <c r="H13" s="56" t="s">
        <v>24</v>
      </c>
      <c r="I13" s="212" t="s">
        <v>4</v>
      </c>
      <c r="J13" s="56" t="s">
        <v>24</v>
      </c>
      <c r="K13" s="212" t="s">
        <v>4</v>
      </c>
      <c r="L13" s="56" t="s">
        <v>24</v>
      </c>
      <c r="M13" s="40" t="s">
        <v>26</v>
      </c>
      <c r="N13" s="21"/>
      <c r="O13" s="21"/>
      <c r="P13" s="21"/>
      <c r="Q13" s="51"/>
    </row>
    <row r="14" spans="1:17" s="2" customFormat="1" ht="14.25" customHeight="1">
      <c r="A14" s="259"/>
      <c r="B14" s="250"/>
      <c r="C14" s="220"/>
      <c r="D14" s="57">
        <v>10</v>
      </c>
      <c r="E14" s="222"/>
      <c r="F14" s="75">
        <f>D14</f>
        <v>10</v>
      </c>
      <c r="G14" s="213"/>
      <c r="H14" s="75">
        <f>D14</f>
        <v>10</v>
      </c>
      <c r="I14" s="213"/>
      <c r="J14" s="75">
        <f>D14</f>
        <v>10</v>
      </c>
      <c r="K14" s="213"/>
      <c r="L14" s="75">
        <f>D14</f>
        <v>10</v>
      </c>
      <c r="M14" s="42"/>
      <c r="N14" s="53"/>
      <c r="O14" s="53"/>
      <c r="P14" s="53"/>
      <c r="Q14" s="52"/>
    </row>
    <row r="15" spans="1:17">
      <c r="A15" s="91">
        <v>1</v>
      </c>
      <c r="B15" s="108" t="s">
        <v>21</v>
      </c>
      <c r="C15" s="54"/>
      <c r="D15" s="44"/>
      <c r="E15" s="54"/>
      <c r="F15" s="44"/>
      <c r="G15" s="43"/>
      <c r="H15" s="55"/>
      <c r="I15" s="55">
        <v>0.18</v>
      </c>
      <c r="J15" s="44">
        <f>I15*J14</f>
        <v>1.7999999999999998</v>
      </c>
      <c r="K15" s="45"/>
      <c r="L15" s="55"/>
      <c r="M15" s="74">
        <f>D15+F15+H15+J15+L15</f>
        <v>1.7999999999999998</v>
      </c>
      <c r="N15" s="21"/>
      <c r="O15" s="21"/>
      <c r="P15" s="21"/>
      <c r="Q15" s="51"/>
    </row>
    <row r="16" spans="1:17">
      <c r="A16" s="91">
        <v>2</v>
      </c>
      <c r="B16" s="92" t="s">
        <v>1</v>
      </c>
      <c r="C16" s="54"/>
      <c r="D16" s="44"/>
      <c r="E16" s="54">
        <v>8.0000000000000002E-3</v>
      </c>
      <c r="F16" s="44">
        <f>E16*F14</f>
        <v>0.08</v>
      </c>
      <c r="G16" s="43"/>
      <c r="H16" s="55"/>
      <c r="I16" s="43"/>
      <c r="J16" s="55"/>
      <c r="K16" s="45"/>
      <c r="L16" s="55"/>
      <c r="M16" s="74">
        <f t="shared" ref="M16:M40" si="0">D16+F16+H16+J16+L16</f>
        <v>0.08</v>
      </c>
      <c r="N16" s="21"/>
      <c r="O16" s="21"/>
      <c r="P16" s="21"/>
      <c r="Q16" s="51"/>
    </row>
    <row r="17" spans="1:17">
      <c r="A17" s="91">
        <v>3</v>
      </c>
      <c r="B17" s="92" t="s">
        <v>2</v>
      </c>
      <c r="C17" s="80">
        <v>0.10833</v>
      </c>
      <c r="D17" s="44">
        <f>C17*D14</f>
        <v>1.0832999999999999</v>
      </c>
      <c r="E17" s="54"/>
      <c r="F17" s="44"/>
      <c r="G17" s="54"/>
      <c r="H17" s="44"/>
      <c r="I17" s="43"/>
      <c r="J17" s="55"/>
      <c r="K17" s="45"/>
      <c r="L17" s="55"/>
      <c r="M17" s="74">
        <f t="shared" si="0"/>
        <v>1.0832999999999999</v>
      </c>
      <c r="N17" s="21"/>
      <c r="O17" s="21"/>
      <c r="P17" s="21"/>
      <c r="Q17" s="51"/>
    </row>
    <row r="18" spans="1:17">
      <c r="A18" s="91">
        <v>4</v>
      </c>
      <c r="B18" s="92" t="s">
        <v>3</v>
      </c>
      <c r="C18" s="54">
        <v>1E-3</v>
      </c>
      <c r="D18" s="44">
        <f>C18*D14</f>
        <v>0.01</v>
      </c>
      <c r="E18" s="54"/>
      <c r="F18" s="55"/>
      <c r="G18" s="54"/>
      <c r="H18" s="44"/>
      <c r="I18" s="43"/>
      <c r="J18" s="55"/>
      <c r="K18" s="45"/>
      <c r="L18" s="55"/>
      <c r="M18" s="74">
        <f t="shared" si="0"/>
        <v>0.01</v>
      </c>
      <c r="N18" s="21"/>
      <c r="O18" s="21"/>
      <c r="P18" s="21"/>
      <c r="Q18" s="51"/>
    </row>
    <row r="19" spans="1:17">
      <c r="A19" s="91">
        <v>5</v>
      </c>
      <c r="B19" s="92" t="s">
        <v>150</v>
      </c>
      <c r="C19" s="43"/>
      <c r="D19" s="44"/>
      <c r="E19" s="54"/>
      <c r="F19" s="44"/>
      <c r="G19" s="54"/>
      <c r="H19" s="55"/>
      <c r="I19" s="43"/>
      <c r="J19" s="55"/>
      <c r="K19" s="45"/>
      <c r="L19" s="55"/>
      <c r="M19" s="74">
        <f t="shared" si="0"/>
        <v>0</v>
      </c>
      <c r="N19" s="21"/>
      <c r="O19" s="21"/>
      <c r="P19" s="21"/>
      <c r="Q19" s="51"/>
    </row>
    <row r="20" spans="1:17">
      <c r="A20" s="91">
        <v>6</v>
      </c>
      <c r="B20" s="92" t="s">
        <v>5</v>
      </c>
      <c r="C20" s="43"/>
      <c r="D20" s="44"/>
      <c r="E20" s="43"/>
      <c r="F20" s="55"/>
      <c r="G20" s="54">
        <v>2.5000000000000001E-2</v>
      </c>
      <c r="H20" s="44">
        <f>G20*H14</f>
        <v>0.25</v>
      </c>
      <c r="I20" s="43"/>
      <c r="J20" s="55"/>
      <c r="K20" s="45"/>
      <c r="L20" s="55"/>
      <c r="M20" s="74">
        <f t="shared" si="0"/>
        <v>0.25</v>
      </c>
      <c r="N20" s="21"/>
      <c r="O20" s="21"/>
      <c r="P20" s="21"/>
      <c r="Q20" s="51"/>
    </row>
    <row r="21" spans="1:17">
      <c r="A21" s="91">
        <v>7</v>
      </c>
      <c r="B21" s="92" t="s">
        <v>20</v>
      </c>
      <c r="C21" s="103">
        <v>8.3309999999999995E-2</v>
      </c>
      <c r="D21" s="44">
        <f>C21*D14</f>
        <v>0.83309999999999995</v>
      </c>
      <c r="E21" s="43"/>
      <c r="F21" s="55"/>
      <c r="G21" s="43"/>
      <c r="H21" s="44"/>
      <c r="I21" s="43"/>
      <c r="J21" s="44"/>
      <c r="K21" s="45"/>
      <c r="L21" s="55"/>
      <c r="M21" s="74">
        <f t="shared" si="0"/>
        <v>0.83309999999999995</v>
      </c>
      <c r="N21" s="21"/>
      <c r="O21" s="21"/>
      <c r="P21" s="21"/>
      <c r="Q21" s="51"/>
    </row>
    <row r="22" spans="1:17">
      <c r="A22" s="91">
        <v>8</v>
      </c>
      <c r="B22" s="93" t="s">
        <v>149</v>
      </c>
      <c r="C22" s="43"/>
      <c r="D22" s="44"/>
      <c r="E22" s="43"/>
      <c r="F22" s="55"/>
      <c r="G22" s="43"/>
      <c r="H22" s="44"/>
      <c r="I22" s="54"/>
      <c r="J22" s="44"/>
      <c r="K22" s="45"/>
      <c r="L22" s="55"/>
      <c r="M22" s="74">
        <f t="shared" si="0"/>
        <v>0</v>
      </c>
      <c r="N22" s="21"/>
      <c r="O22" s="21"/>
      <c r="P22" s="21"/>
      <c r="Q22" s="51"/>
    </row>
    <row r="23" spans="1:17">
      <c r="A23" s="91">
        <v>9</v>
      </c>
      <c r="B23" s="92" t="s">
        <v>8</v>
      </c>
      <c r="C23" s="43"/>
      <c r="D23" s="55"/>
      <c r="E23" s="43"/>
      <c r="F23" s="55"/>
      <c r="G23" s="43"/>
      <c r="H23" s="55"/>
      <c r="I23" s="43"/>
      <c r="J23" s="55"/>
      <c r="K23" s="45"/>
      <c r="L23" s="55"/>
      <c r="M23" s="74">
        <f t="shared" si="0"/>
        <v>0</v>
      </c>
      <c r="N23" s="21"/>
      <c r="O23" s="21"/>
      <c r="P23" s="21"/>
      <c r="Q23" s="51"/>
    </row>
    <row r="24" spans="1:17">
      <c r="A24" s="91">
        <v>10</v>
      </c>
      <c r="B24" s="92" t="s">
        <v>126</v>
      </c>
      <c r="C24" s="43"/>
      <c r="D24" s="44"/>
      <c r="E24" s="43"/>
      <c r="F24" s="55"/>
      <c r="G24" s="43"/>
      <c r="H24" s="55"/>
      <c r="I24" s="43"/>
      <c r="J24" s="55"/>
      <c r="K24" s="45"/>
      <c r="L24" s="55"/>
      <c r="M24" s="74">
        <f t="shared" si="0"/>
        <v>0</v>
      </c>
      <c r="N24" s="21"/>
      <c r="O24" s="21"/>
      <c r="P24" s="21"/>
      <c r="Q24" s="51"/>
    </row>
    <row r="25" spans="1:17">
      <c r="A25" s="91">
        <v>11</v>
      </c>
      <c r="B25" s="92" t="s">
        <v>9</v>
      </c>
      <c r="C25" s="43"/>
      <c r="D25" s="55"/>
      <c r="E25" s="43"/>
      <c r="F25" s="55"/>
      <c r="G25" s="43"/>
      <c r="H25" s="55"/>
      <c r="I25" s="43"/>
      <c r="J25" s="55"/>
      <c r="K25" s="45"/>
      <c r="L25" s="55"/>
      <c r="M25" s="74">
        <f t="shared" si="0"/>
        <v>0</v>
      </c>
      <c r="N25" s="21"/>
      <c r="O25" s="21"/>
      <c r="P25" s="21"/>
      <c r="Q25" s="51"/>
    </row>
    <row r="26" spans="1:17">
      <c r="A26" s="91">
        <v>12</v>
      </c>
      <c r="B26" s="92" t="s">
        <v>112</v>
      </c>
      <c r="C26" s="43"/>
      <c r="D26" s="55"/>
      <c r="E26" s="43"/>
      <c r="F26" s="55"/>
      <c r="G26" s="43"/>
      <c r="H26" s="55"/>
      <c r="I26" s="43"/>
      <c r="J26" s="55"/>
      <c r="K26" s="45"/>
      <c r="L26" s="55"/>
      <c r="M26" s="74">
        <f t="shared" si="0"/>
        <v>0</v>
      </c>
      <c r="N26" s="21"/>
      <c r="O26" s="21"/>
      <c r="P26" s="21"/>
      <c r="Q26" s="51"/>
    </row>
    <row r="27" spans="1:17">
      <c r="A27" s="91">
        <v>13</v>
      </c>
      <c r="B27" s="92" t="s">
        <v>10</v>
      </c>
      <c r="C27" s="43"/>
      <c r="D27" s="55"/>
      <c r="E27" s="43"/>
      <c r="F27" s="55"/>
      <c r="G27" s="43"/>
      <c r="H27" s="44"/>
      <c r="I27" s="43"/>
      <c r="J27" s="55"/>
      <c r="K27" s="45"/>
      <c r="L27" s="55"/>
      <c r="M27" s="74">
        <f t="shared" si="0"/>
        <v>0</v>
      </c>
      <c r="N27" s="21"/>
      <c r="O27" s="21"/>
      <c r="P27" s="21"/>
      <c r="Q27" s="51"/>
    </row>
    <row r="28" spans="1:17">
      <c r="A28" s="91">
        <v>14</v>
      </c>
      <c r="B28" s="92" t="s">
        <v>11</v>
      </c>
      <c r="C28" s="43"/>
      <c r="D28" s="55"/>
      <c r="E28" s="43"/>
      <c r="F28" s="55"/>
      <c r="G28" s="43"/>
      <c r="H28" s="44"/>
      <c r="I28" s="43"/>
      <c r="J28" s="55"/>
      <c r="K28" s="45"/>
      <c r="L28" s="55"/>
      <c r="M28" s="74">
        <f t="shared" si="0"/>
        <v>0</v>
      </c>
      <c r="N28" s="21"/>
      <c r="O28" s="21"/>
      <c r="P28" s="21"/>
      <c r="Q28" s="51"/>
    </row>
    <row r="29" spans="1:17">
      <c r="A29" s="91">
        <v>15</v>
      </c>
      <c r="B29" s="92" t="s">
        <v>13</v>
      </c>
      <c r="C29" s="43"/>
      <c r="D29" s="55"/>
      <c r="E29" s="43"/>
      <c r="F29" s="55"/>
      <c r="G29" s="43"/>
      <c r="H29" s="55"/>
      <c r="I29" s="43"/>
      <c r="J29" s="55"/>
      <c r="K29" s="45"/>
      <c r="L29" s="55"/>
      <c r="M29" s="74">
        <f t="shared" si="0"/>
        <v>0</v>
      </c>
      <c r="N29" s="21"/>
      <c r="O29" s="21"/>
      <c r="P29" s="21"/>
      <c r="Q29" s="51"/>
    </row>
    <row r="30" spans="1:17">
      <c r="A30" s="91">
        <v>16</v>
      </c>
      <c r="B30" s="92" t="s">
        <v>12</v>
      </c>
      <c r="C30" s="43"/>
      <c r="D30" s="44"/>
      <c r="E30" s="43"/>
      <c r="F30" s="55"/>
      <c r="G30" s="43"/>
      <c r="H30" s="55"/>
      <c r="I30" s="43"/>
      <c r="J30" s="55"/>
      <c r="K30" s="45"/>
      <c r="L30" s="55"/>
      <c r="M30" s="74">
        <f t="shared" si="0"/>
        <v>0</v>
      </c>
      <c r="N30" s="21"/>
      <c r="O30" s="21"/>
      <c r="P30" s="21"/>
      <c r="Q30" s="51"/>
    </row>
    <row r="31" spans="1:17">
      <c r="A31" s="91">
        <v>17</v>
      </c>
      <c r="B31" s="92" t="s">
        <v>124</v>
      </c>
      <c r="C31" s="43"/>
      <c r="D31" s="44"/>
      <c r="E31" s="43"/>
      <c r="F31" s="55"/>
      <c r="G31" s="43"/>
      <c r="H31" s="55"/>
      <c r="I31" s="43"/>
      <c r="J31" s="55"/>
      <c r="K31" s="45"/>
      <c r="L31" s="55"/>
      <c r="M31" s="74">
        <f t="shared" si="0"/>
        <v>0</v>
      </c>
      <c r="N31" s="21"/>
      <c r="O31" s="21"/>
      <c r="P31" s="21"/>
      <c r="Q31" s="51"/>
    </row>
    <row r="32" spans="1:17">
      <c r="A32" s="91">
        <v>18</v>
      </c>
      <c r="B32" s="93" t="s">
        <v>130</v>
      </c>
      <c r="C32" s="43"/>
      <c r="D32" s="55"/>
      <c r="E32" s="43"/>
      <c r="F32" s="55"/>
      <c r="G32" s="43"/>
      <c r="H32" s="55"/>
      <c r="I32" s="43"/>
      <c r="J32" s="55"/>
      <c r="K32" s="45"/>
      <c r="L32" s="55"/>
      <c r="M32" s="74">
        <f t="shared" si="0"/>
        <v>0</v>
      </c>
      <c r="N32" s="21"/>
      <c r="O32" s="21"/>
      <c r="P32" s="21"/>
      <c r="Q32" s="51"/>
    </row>
    <row r="33" spans="1:37">
      <c r="A33" s="91">
        <v>19</v>
      </c>
      <c r="B33" s="92" t="s">
        <v>14</v>
      </c>
      <c r="C33" s="43"/>
      <c r="D33" s="55"/>
      <c r="E33" s="43"/>
      <c r="F33" s="55"/>
      <c r="G33" s="43"/>
      <c r="H33" s="55"/>
      <c r="I33" s="43"/>
      <c r="J33" s="55"/>
      <c r="K33" s="45"/>
      <c r="L33" s="55"/>
      <c r="M33" s="74">
        <f t="shared" si="0"/>
        <v>0</v>
      </c>
      <c r="N33" s="21"/>
      <c r="O33" s="21"/>
      <c r="P33" s="21"/>
      <c r="Q33" s="51"/>
    </row>
    <row r="34" spans="1:37">
      <c r="A34" s="91">
        <v>20</v>
      </c>
      <c r="B34" s="92" t="s">
        <v>125</v>
      </c>
      <c r="C34" s="43"/>
      <c r="D34" s="44"/>
      <c r="E34" s="43"/>
      <c r="F34" s="55"/>
      <c r="G34" s="43">
        <v>9.4500000000000001E-3</v>
      </c>
      <c r="H34" s="44">
        <f>G34*H14</f>
        <v>9.4500000000000001E-2</v>
      </c>
      <c r="I34" s="43"/>
      <c r="J34" s="55"/>
      <c r="K34" s="45"/>
      <c r="L34" s="55"/>
      <c r="M34" s="74">
        <f t="shared" si="0"/>
        <v>9.4500000000000001E-2</v>
      </c>
      <c r="N34" s="21"/>
      <c r="O34" s="21"/>
      <c r="P34" s="21"/>
      <c r="Q34" s="51"/>
    </row>
    <row r="35" spans="1:37">
      <c r="A35" s="91">
        <v>21</v>
      </c>
      <c r="B35" s="93" t="s">
        <v>110</v>
      </c>
      <c r="C35" s="43"/>
      <c r="D35" s="55"/>
      <c r="E35" s="43"/>
      <c r="F35" s="55"/>
      <c r="G35" s="43"/>
      <c r="H35" s="55"/>
      <c r="I35" s="43"/>
      <c r="J35" s="55"/>
      <c r="K35" s="45"/>
      <c r="L35" s="55"/>
      <c r="M35" s="74">
        <f t="shared" si="0"/>
        <v>0</v>
      </c>
      <c r="N35" s="21"/>
      <c r="O35" s="21"/>
      <c r="P35" s="21"/>
      <c r="Q35" s="51"/>
    </row>
    <row r="36" spans="1:37">
      <c r="A36" s="91">
        <v>22</v>
      </c>
      <c r="B36" s="92" t="s">
        <v>15</v>
      </c>
      <c r="C36" s="43"/>
      <c r="D36" s="55"/>
      <c r="E36" s="43"/>
      <c r="F36" s="55"/>
      <c r="G36" s="43"/>
      <c r="H36" s="55"/>
      <c r="I36" s="43"/>
      <c r="J36" s="55"/>
      <c r="K36" s="45"/>
      <c r="L36" s="55"/>
      <c r="M36" s="74">
        <f t="shared" si="0"/>
        <v>0</v>
      </c>
      <c r="N36" s="21"/>
      <c r="O36" s="21"/>
      <c r="P36" s="21"/>
      <c r="Q36" s="51"/>
    </row>
    <row r="37" spans="1:37">
      <c r="A37" s="91">
        <v>23</v>
      </c>
      <c r="B37" s="92" t="s">
        <v>16</v>
      </c>
      <c r="C37" s="43"/>
      <c r="D37" s="55"/>
      <c r="E37" s="43"/>
      <c r="F37" s="55"/>
      <c r="G37" s="43"/>
      <c r="H37" s="55"/>
      <c r="I37" s="43"/>
      <c r="J37" s="55"/>
      <c r="K37" s="45"/>
      <c r="L37" s="55"/>
      <c r="M37" s="74">
        <f t="shared" si="0"/>
        <v>0</v>
      </c>
      <c r="N37" s="21"/>
      <c r="O37" s="21"/>
      <c r="P37" s="21"/>
      <c r="Q37" s="51"/>
    </row>
    <row r="38" spans="1:37">
      <c r="A38" s="91">
        <v>24</v>
      </c>
      <c r="B38" s="92" t="s">
        <v>65</v>
      </c>
      <c r="C38" s="43"/>
      <c r="D38" s="55"/>
      <c r="E38" s="43">
        <v>6.3000000000000003E-4</v>
      </c>
      <c r="F38" s="44">
        <f>E38*F14</f>
        <v>6.3E-3</v>
      </c>
      <c r="G38" s="43"/>
      <c r="H38" s="55"/>
      <c r="I38" s="43"/>
      <c r="J38" s="55"/>
      <c r="K38" s="45"/>
      <c r="L38" s="55"/>
      <c r="M38" s="74">
        <f t="shared" si="0"/>
        <v>6.3E-3</v>
      </c>
      <c r="N38" s="21"/>
      <c r="O38" s="21"/>
      <c r="P38" s="21"/>
      <c r="Q38" s="51"/>
    </row>
    <row r="39" spans="1:37">
      <c r="A39" s="91">
        <v>25</v>
      </c>
      <c r="B39" s="92" t="s">
        <v>131</v>
      </c>
      <c r="C39" s="43"/>
      <c r="D39" s="55"/>
      <c r="E39" s="43"/>
      <c r="F39" s="55"/>
      <c r="G39" s="43"/>
      <c r="H39" s="55"/>
      <c r="I39" s="43"/>
      <c r="J39" s="44"/>
      <c r="K39" s="45"/>
      <c r="L39" s="55"/>
      <c r="M39" s="74">
        <f t="shared" si="0"/>
        <v>0</v>
      </c>
      <c r="N39" s="21"/>
      <c r="O39" s="21"/>
      <c r="P39" s="21"/>
      <c r="Q39" s="51"/>
    </row>
    <row r="40" spans="1:37">
      <c r="A40" s="91">
        <v>26</v>
      </c>
      <c r="B40" s="92" t="s">
        <v>25</v>
      </c>
      <c r="C40" s="43"/>
      <c r="D40" s="55"/>
      <c r="E40" s="43"/>
      <c r="F40" s="55"/>
      <c r="G40" s="43"/>
      <c r="H40" s="55"/>
      <c r="I40" s="43"/>
      <c r="J40" s="55"/>
      <c r="K40" s="45">
        <v>1.25E-3</v>
      </c>
      <c r="L40" s="44">
        <f>K40*L14</f>
        <v>1.2500000000000001E-2</v>
      </c>
      <c r="M40" s="74">
        <f t="shared" si="0"/>
        <v>1.2500000000000001E-2</v>
      </c>
      <c r="N40" s="21"/>
      <c r="O40" s="21"/>
      <c r="P40" s="21"/>
      <c r="Q40" s="51"/>
    </row>
    <row r="41" spans="1:37" ht="15.75" customHeight="1">
      <c r="A41" s="254" t="s">
        <v>39</v>
      </c>
      <c r="B41" s="255"/>
      <c r="C41" s="193" t="s">
        <v>91</v>
      </c>
      <c r="D41" s="194"/>
      <c r="E41" s="194"/>
      <c r="F41" s="194"/>
      <c r="G41" s="194"/>
      <c r="H41" s="194"/>
      <c r="I41" s="194"/>
      <c r="J41" s="194"/>
      <c r="K41" s="211"/>
      <c r="L41" s="211"/>
      <c r="M41" s="211"/>
      <c r="N41" s="211"/>
      <c r="O41" s="211"/>
      <c r="P41" s="263"/>
      <c r="Q41" s="46"/>
      <c r="R41" s="7"/>
      <c r="S41" s="8"/>
      <c r="T41" s="7"/>
      <c r="U41" s="8"/>
      <c r="V41" s="7"/>
      <c r="W41" s="8"/>
      <c r="X41" s="7"/>
      <c r="Y41" s="8"/>
      <c r="Z41" s="7"/>
      <c r="AA41" s="8"/>
      <c r="AB41" s="7"/>
      <c r="AC41" s="8"/>
      <c r="AD41" s="7"/>
      <c r="AE41" s="8"/>
      <c r="AF41" s="9"/>
      <c r="AG41" s="10"/>
      <c r="AH41" s="10"/>
    </row>
    <row r="42" spans="1:37" ht="9.75" customHeight="1">
      <c r="A42" s="6"/>
      <c r="B42" s="7"/>
      <c r="C42" s="89"/>
      <c r="D42" s="30"/>
      <c r="E42" s="30"/>
      <c r="F42" s="31"/>
      <c r="G42" s="209" t="s">
        <v>30</v>
      </c>
      <c r="H42" s="252"/>
      <c r="I42" s="209" t="s">
        <v>79</v>
      </c>
      <c r="J42" s="209"/>
      <c r="K42" s="196"/>
      <c r="L42" s="196"/>
      <c r="M42" s="196"/>
      <c r="N42" s="197" t="s">
        <v>93</v>
      </c>
      <c r="O42" s="197"/>
      <c r="P42" s="270"/>
      <c r="Q42" s="48"/>
      <c r="R42" s="7"/>
      <c r="S42" s="8"/>
      <c r="T42" s="7"/>
      <c r="U42" s="8"/>
      <c r="V42" s="7"/>
      <c r="W42" s="8"/>
      <c r="X42" s="7"/>
      <c r="Y42" s="8"/>
      <c r="Z42" s="7"/>
      <c r="AA42" s="8"/>
      <c r="AB42" s="7"/>
      <c r="AC42" s="8"/>
      <c r="AD42" s="7"/>
      <c r="AE42" s="8"/>
      <c r="AF42" s="9"/>
      <c r="AG42" s="10"/>
      <c r="AH42" s="10"/>
    </row>
    <row r="43" spans="1:37" ht="10.5" customHeight="1">
      <c r="A43" s="6"/>
      <c r="B43" s="7"/>
      <c r="C43" s="32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"/>
      <c r="O43" s="7"/>
      <c r="P43" s="8"/>
      <c r="Q43" s="49"/>
      <c r="R43" s="7"/>
      <c r="S43" s="8"/>
      <c r="T43" s="7"/>
      <c r="U43" s="8"/>
      <c r="V43" s="7"/>
      <c r="W43" s="8"/>
      <c r="X43" s="7"/>
      <c r="Y43" s="8"/>
      <c r="Z43" s="7"/>
      <c r="AA43" s="8"/>
      <c r="AB43" s="7"/>
      <c r="AC43" s="8"/>
      <c r="AD43" s="7"/>
      <c r="AE43" s="8"/>
      <c r="AF43" s="9"/>
      <c r="AG43" s="10"/>
      <c r="AH43" s="10"/>
    </row>
    <row r="44" spans="1:37" ht="15.75" customHeight="1">
      <c r="A44" s="33"/>
      <c r="B44" s="34"/>
      <c r="C44" s="204" t="s">
        <v>89</v>
      </c>
      <c r="D44" s="204"/>
      <c r="E44" s="204"/>
      <c r="F44" s="204"/>
      <c r="G44" s="204"/>
      <c r="H44" s="204"/>
      <c r="I44" s="204"/>
      <c r="J44" s="204"/>
      <c r="K44" s="98" t="s">
        <v>41</v>
      </c>
      <c r="L44" s="260" t="s">
        <v>92</v>
      </c>
      <c r="M44" s="260"/>
      <c r="N44" s="260"/>
      <c r="O44" s="260"/>
      <c r="P44" s="260"/>
      <c r="Q44" s="47"/>
      <c r="R44" s="7"/>
      <c r="S44" s="8"/>
      <c r="T44" s="7"/>
      <c r="U44" s="8"/>
      <c r="V44" s="7"/>
      <c r="W44" s="8"/>
      <c r="X44" s="7"/>
      <c r="Y44" s="8"/>
      <c r="Z44" s="7"/>
      <c r="AA44" s="8"/>
      <c r="AB44" s="7"/>
      <c r="AC44" s="8"/>
      <c r="AD44" s="7"/>
      <c r="AE44" s="8"/>
      <c r="AF44" s="9"/>
      <c r="AG44" s="10"/>
      <c r="AH44" s="10"/>
    </row>
    <row r="45" spans="1:37" ht="9" customHeight="1">
      <c r="A45" s="6"/>
      <c r="B45" s="7"/>
      <c r="C45" s="7"/>
      <c r="D45" s="218" t="s">
        <v>98</v>
      </c>
      <c r="E45" s="218"/>
      <c r="F45" s="218"/>
      <c r="G45" s="218"/>
      <c r="H45" s="209" t="s">
        <v>99</v>
      </c>
      <c r="I45" s="235"/>
      <c r="J45" s="235"/>
      <c r="L45" s="39" t="s">
        <v>30</v>
      </c>
      <c r="M45" s="88"/>
      <c r="N45" s="211"/>
      <c r="O45" s="211"/>
      <c r="P45" s="102" t="s">
        <v>79</v>
      </c>
      <c r="Q45" s="48"/>
      <c r="R45" s="7"/>
      <c r="S45" s="8"/>
      <c r="T45" s="7"/>
      <c r="U45" s="8"/>
      <c r="V45" s="7"/>
      <c r="W45" s="8"/>
      <c r="X45" s="7"/>
      <c r="Y45" s="8"/>
      <c r="Z45" s="7"/>
      <c r="AA45" s="8"/>
      <c r="AB45" s="7"/>
      <c r="AC45" s="8"/>
      <c r="AD45" s="7"/>
      <c r="AE45" s="8"/>
      <c r="AF45" s="9"/>
      <c r="AG45" s="10"/>
      <c r="AH45" s="10"/>
      <c r="AK45" s="10"/>
    </row>
    <row r="46" spans="1:37" ht="15" customHeight="1">
      <c r="A46" s="25"/>
      <c r="B46" s="25"/>
      <c r="C46" s="6"/>
      <c r="D46" s="7"/>
      <c r="E46" s="32"/>
      <c r="F46" s="87"/>
      <c r="G46" s="87"/>
      <c r="H46" s="87"/>
      <c r="I46" s="87"/>
      <c r="J46" s="87"/>
      <c r="K46" s="27"/>
      <c r="L46" s="27"/>
      <c r="M46" s="27"/>
      <c r="N46" s="24"/>
      <c r="O46" s="23"/>
      <c r="P46" s="24"/>
      <c r="Q46" s="23"/>
      <c r="R46" s="26"/>
      <c r="S46" s="26"/>
      <c r="T46" s="26"/>
      <c r="U46" s="26"/>
      <c r="V46" s="26"/>
      <c r="W46" s="26"/>
      <c r="X46" s="26"/>
      <c r="Y46" s="26"/>
      <c r="Z46" s="26"/>
      <c r="AA46" s="23"/>
      <c r="AB46" s="24"/>
      <c r="AC46" s="27"/>
      <c r="AD46" s="27"/>
      <c r="AE46" s="27"/>
      <c r="AF46" s="27"/>
      <c r="AG46" s="27"/>
      <c r="AH46" s="27"/>
      <c r="AI46" s="27"/>
      <c r="AJ46" s="27"/>
      <c r="AK46" s="27"/>
    </row>
    <row r="47" spans="1:37" ht="11.25" customHeight="1">
      <c r="C47" s="33"/>
      <c r="D47" s="34"/>
      <c r="E47" s="204"/>
      <c r="F47" s="204"/>
      <c r="G47" s="204"/>
      <c r="H47" s="204"/>
      <c r="I47" s="204"/>
      <c r="J47" s="204"/>
      <c r="K47" s="17"/>
      <c r="L47" s="17"/>
      <c r="M47" s="17"/>
      <c r="AF47" s="3"/>
    </row>
    <row r="48" spans="1:37" ht="15.75" customHeight="1">
      <c r="C48" s="6"/>
      <c r="D48" s="7"/>
      <c r="E48" s="7"/>
      <c r="F48" s="218"/>
      <c r="G48" s="218"/>
      <c r="H48" s="218"/>
      <c r="I48" s="218"/>
      <c r="J48" s="35"/>
    </row>
    <row r="50" spans="6:6">
      <c r="F50" t="s">
        <v>90</v>
      </c>
    </row>
  </sheetData>
  <mergeCells count="46">
    <mergeCell ref="A5:D5"/>
    <mergeCell ref="C6:J6"/>
    <mergeCell ref="C8:E8"/>
    <mergeCell ref="F8:H8"/>
    <mergeCell ref="C1:I1"/>
    <mergeCell ref="A2:B2"/>
    <mergeCell ref="C2:J2"/>
    <mergeCell ref="C3:H3"/>
    <mergeCell ref="I3:M3"/>
    <mergeCell ref="K2:N2"/>
    <mergeCell ref="E4:O4"/>
    <mergeCell ref="E5:J5"/>
    <mergeCell ref="K7:P7"/>
    <mergeCell ref="J8:P8"/>
    <mergeCell ref="C9:E9"/>
    <mergeCell ref="F9:H9"/>
    <mergeCell ref="B10:J10"/>
    <mergeCell ref="C11:H11"/>
    <mergeCell ref="I11:J11"/>
    <mergeCell ref="K12:L12"/>
    <mergeCell ref="K11:L11"/>
    <mergeCell ref="A12:A14"/>
    <mergeCell ref="B12:B14"/>
    <mergeCell ref="C12:D12"/>
    <mergeCell ref="E12:F12"/>
    <mergeCell ref="G12:H12"/>
    <mergeCell ref="I12:J12"/>
    <mergeCell ref="K13:K14"/>
    <mergeCell ref="A41:B41"/>
    <mergeCell ref="C13:C14"/>
    <mergeCell ref="E13:E14"/>
    <mergeCell ref="G13:G14"/>
    <mergeCell ref="I13:I14"/>
    <mergeCell ref="C41:P41"/>
    <mergeCell ref="C44:J44"/>
    <mergeCell ref="L44:P44"/>
    <mergeCell ref="G42:H42"/>
    <mergeCell ref="N42:P42"/>
    <mergeCell ref="I42:M42"/>
    <mergeCell ref="F48:G48"/>
    <mergeCell ref="H48:I48"/>
    <mergeCell ref="N45:O45"/>
    <mergeCell ref="E47:J47"/>
    <mergeCell ref="D45:E45"/>
    <mergeCell ref="F45:G45"/>
    <mergeCell ref="H45:J45"/>
  </mergeCells>
  <pageMargins left="0" right="0" top="0" bottom="0" header="0" footer="0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W60"/>
  <sheetViews>
    <sheetView tabSelected="1" workbookViewId="0">
      <selection activeCell="F14" sqref="F14"/>
    </sheetView>
  </sheetViews>
  <sheetFormatPr defaultRowHeight="15"/>
  <cols>
    <col min="1" max="1" width="5.28515625" customWidth="1"/>
    <col min="2" max="2" width="30.42578125" customWidth="1"/>
    <col min="3" max="3" width="20.28515625" customWidth="1"/>
    <col min="4" max="4" width="17.7109375" customWidth="1"/>
    <col min="5" max="5" width="30.42578125" customWidth="1"/>
    <col min="6" max="7" width="18.42578125" customWidth="1"/>
    <col min="8" max="8" width="14.5703125" customWidth="1"/>
    <col min="9" max="9" width="10.85546875" customWidth="1"/>
  </cols>
  <sheetData>
    <row r="1" spans="1:23" ht="18.75">
      <c r="B1" s="10"/>
      <c r="C1" s="238" t="s">
        <v>28</v>
      </c>
      <c r="D1" s="261"/>
      <c r="E1" s="61"/>
      <c r="F1" s="61"/>
      <c r="G1" s="61"/>
      <c r="H1" s="61"/>
      <c r="I1" s="61"/>
      <c r="J1" s="61"/>
      <c r="K1" s="5"/>
    </row>
    <row r="2" spans="1:23" ht="15.75">
      <c r="A2" s="236" t="s">
        <v>34</v>
      </c>
      <c r="B2" s="237"/>
      <c r="C2" s="240" t="s">
        <v>102</v>
      </c>
      <c r="D2" s="285"/>
      <c r="E2" s="285"/>
      <c r="F2" s="62"/>
      <c r="G2" s="62"/>
      <c r="H2" s="62"/>
      <c r="I2" s="62"/>
      <c r="J2" s="62"/>
      <c r="K2" s="62"/>
      <c r="L2" s="62"/>
    </row>
    <row r="3" spans="1:23" ht="8.25" customHeight="1">
      <c r="A3" s="10"/>
      <c r="B3" s="10"/>
      <c r="C3" s="63" t="s">
        <v>30</v>
      </c>
      <c r="D3" s="35"/>
      <c r="E3" s="286" t="s">
        <v>29</v>
      </c>
      <c r="F3" s="287"/>
      <c r="G3" s="287"/>
      <c r="H3" s="35"/>
      <c r="I3" s="35"/>
      <c r="J3" s="209"/>
      <c r="K3" s="209"/>
      <c r="L3" s="209"/>
    </row>
    <row r="4" spans="1:23">
      <c r="A4" s="10"/>
      <c r="B4" s="10"/>
      <c r="M4" s="239"/>
      <c r="N4" s="243"/>
      <c r="O4" s="243"/>
      <c r="P4" s="243"/>
    </row>
    <row r="5" spans="1:23" ht="15.75">
      <c r="A5" s="248" t="s">
        <v>68</v>
      </c>
      <c r="B5" s="248"/>
      <c r="C5" s="248"/>
      <c r="D5" s="248"/>
      <c r="E5" s="16"/>
      <c r="F5" s="16"/>
      <c r="G5" s="16"/>
      <c r="K5" s="244"/>
      <c r="L5" s="244"/>
      <c r="M5" s="244"/>
      <c r="N5" s="244"/>
      <c r="O5" s="244"/>
      <c r="P5" s="244"/>
      <c r="Q5" s="244"/>
      <c r="R5" s="244"/>
    </row>
    <row r="6" spans="1:23">
      <c r="B6" s="10"/>
      <c r="C6" s="64"/>
      <c r="D6" s="282" t="s">
        <v>31</v>
      </c>
      <c r="E6" s="282"/>
      <c r="F6" s="64"/>
      <c r="G6" s="64"/>
      <c r="H6" s="64"/>
      <c r="I6" s="65"/>
      <c r="J6" s="65"/>
      <c r="K6" s="65"/>
      <c r="S6" s="244"/>
      <c r="T6" s="244"/>
      <c r="U6" s="244"/>
      <c r="V6" s="244"/>
      <c r="W6" s="244"/>
    </row>
    <row r="7" spans="1:23">
      <c r="B7" s="10"/>
      <c r="C7" s="20"/>
      <c r="D7" s="279" t="s">
        <v>35</v>
      </c>
      <c r="E7" s="279"/>
      <c r="F7" s="13"/>
      <c r="G7" s="13"/>
      <c r="H7" s="283" t="s">
        <v>32</v>
      </c>
      <c r="I7" s="284"/>
      <c r="J7" s="284"/>
      <c r="K7" s="13"/>
      <c r="L7" s="13"/>
      <c r="M7" s="13"/>
      <c r="N7" s="13"/>
      <c r="P7" s="13"/>
      <c r="Q7" s="234"/>
      <c r="R7" s="261"/>
      <c r="S7" s="261"/>
      <c r="T7" s="261"/>
      <c r="U7" s="261"/>
      <c r="V7" s="261"/>
      <c r="W7" s="261"/>
    </row>
    <row r="8" spans="1:23">
      <c r="B8" s="10"/>
      <c r="C8" s="277" t="s">
        <v>187</v>
      </c>
      <c r="D8" s="278"/>
      <c r="E8" s="66"/>
      <c r="F8" s="279" t="s">
        <v>51</v>
      </c>
      <c r="G8" s="279"/>
      <c r="H8" s="280"/>
      <c r="I8" s="280"/>
      <c r="J8" s="280"/>
      <c r="K8" s="13"/>
      <c r="L8" s="13"/>
      <c r="M8" s="13"/>
      <c r="N8" s="13"/>
      <c r="P8" s="13"/>
      <c r="Q8" s="204"/>
      <c r="R8" s="211"/>
      <c r="S8" s="211"/>
      <c r="T8" s="211"/>
      <c r="U8" s="211"/>
      <c r="V8" s="211"/>
      <c r="W8" s="211"/>
    </row>
    <row r="9" spans="1:23">
      <c r="C9" s="67"/>
      <c r="D9" s="67" t="s">
        <v>52</v>
      </c>
      <c r="E9" s="67" t="s">
        <v>53</v>
      </c>
      <c r="F9" s="281" t="s">
        <v>54</v>
      </c>
      <c r="G9" s="279"/>
      <c r="H9" s="244"/>
      <c r="I9" s="244"/>
      <c r="J9" s="244"/>
      <c r="K9" s="211"/>
      <c r="L9" s="211"/>
      <c r="M9" s="211"/>
    </row>
    <row r="10" spans="1:23">
      <c r="C10" s="67" t="s">
        <v>55</v>
      </c>
      <c r="D10" s="68">
        <v>125</v>
      </c>
      <c r="E10" s="68">
        <v>125</v>
      </c>
    </row>
    <row r="11" spans="1:23">
      <c r="A11" s="69"/>
      <c r="B11" s="70"/>
      <c r="C11" s="67" t="s">
        <v>56</v>
      </c>
      <c r="D11" s="68"/>
      <c r="E11" s="68"/>
      <c r="F11" s="71"/>
      <c r="G11" s="71"/>
      <c r="H11" s="71"/>
      <c r="I11" s="72"/>
      <c r="J11" s="72"/>
      <c r="K11" s="72"/>
      <c r="L11" s="72"/>
      <c r="M11" s="72"/>
      <c r="N11" s="72"/>
      <c r="O11" s="69"/>
      <c r="P11" s="69"/>
      <c r="Q11" s="69"/>
      <c r="R11" s="69"/>
      <c r="S11" s="69"/>
      <c r="T11" s="205"/>
      <c r="U11" s="205"/>
      <c r="V11" s="205"/>
      <c r="W11" s="205"/>
    </row>
    <row r="12" spans="1:23" ht="22.5">
      <c r="A12" s="69"/>
      <c r="B12" s="70"/>
      <c r="C12" s="73" t="s">
        <v>57</v>
      </c>
      <c r="D12" s="68"/>
      <c r="E12" s="68"/>
      <c r="F12" s="71"/>
      <c r="G12" s="71"/>
      <c r="H12" s="71"/>
      <c r="I12" s="72"/>
      <c r="J12" s="72"/>
      <c r="K12" s="72"/>
      <c r="L12" s="72"/>
      <c r="M12" s="72"/>
      <c r="N12" s="72"/>
      <c r="O12" s="69"/>
      <c r="P12" s="69"/>
      <c r="Q12" s="69"/>
      <c r="R12" s="69"/>
      <c r="S12" s="69"/>
      <c r="T12" s="28"/>
      <c r="U12" s="28"/>
      <c r="V12" s="28"/>
      <c r="W12" s="28"/>
    </row>
    <row r="13" spans="1:23">
      <c r="A13" s="69"/>
      <c r="B13" s="70"/>
      <c r="C13" s="67" t="s">
        <v>58</v>
      </c>
      <c r="D13" s="68">
        <v>30</v>
      </c>
      <c r="E13" s="68">
        <v>30</v>
      </c>
      <c r="F13" s="71"/>
      <c r="G13" s="71"/>
      <c r="H13" s="71"/>
      <c r="I13" s="72"/>
      <c r="J13" s="72"/>
      <c r="K13" s="72"/>
      <c r="L13" s="72"/>
      <c r="M13" s="72"/>
      <c r="N13" s="72"/>
      <c r="O13" s="69"/>
      <c r="P13" s="69"/>
      <c r="Q13" s="69"/>
      <c r="R13" s="69"/>
      <c r="S13" s="69"/>
      <c r="T13" s="28"/>
      <c r="U13" s="28"/>
      <c r="V13" s="28"/>
      <c r="W13" s="28"/>
    </row>
    <row r="14" spans="1:23">
      <c r="A14" s="69"/>
      <c r="B14" s="70"/>
      <c r="C14" s="67" t="s">
        <v>70</v>
      </c>
      <c r="D14" s="68">
        <v>10</v>
      </c>
      <c r="E14" s="68">
        <v>10</v>
      </c>
      <c r="F14" s="71"/>
      <c r="G14" s="71"/>
      <c r="H14" s="71"/>
      <c r="I14" s="72"/>
      <c r="J14" s="72"/>
      <c r="K14" s="72"/>
      <c r="L14" s="72"/>
      <c r="M14" s="72"/>
      <c r="N14" s="72"/>
      <c r="O14" s="69"/>
      <c r="P14" s="69"/>
      <c r="Q14" s="69"/>
      <c r="R14" s="69"/>
      <c r="S14" s="69"/>
      <c r="T14" s="90"/>
      <c r="U14" s="90"/>
      <c r="V14" s="90"/>
      <c r="W14" s="90"/>
    </row>
    <row r="15" spans="1:23">
      <c r="A15" s="69"/>
      <c r="B15" s="70"/>
      <c r="C15" s="67" t="s">
        <v>62</v>
      </c>
      <c r="D15" s="77">
        <f>D10+D11+D12+D13+D14</f>
        <v>165</v>
      </c>
      <c r="E15" s="77">
        <f>E10+E11+E12+E13+E14</f>
        <v>165</v>
      </c>
      <c r="F15" s="71"/>
      <c r="G15" s="71"/>
      <c r="H15" s="71"/>
      <c r="I15" s="72"/>
      <c r="J15" s="72"/>
      <c r="K15" s="72"/>
      <c r="L15" s="72"/>
      <c r="M15" s="72"/>
      <c r="N15" s="72"/>
      <c r="O15" s="69"/>
      <c r="P15" s="69"/>
      <c r="Q15" s="69"/>
      <c r="R15" s="69"/>
      <c r="S15" s="69"/>
      <c r="T15" s="76"/>
      <c r="U15" s="76"/>
      <c r="V15" s="76"/>
      <c r="W15" s="76"/>
    </row>
    <row r="17" spans="1:9">
      <c r="A17" s="214" t="s">
        <v>0</v>
      </c>
      <c r="B17" s="290" t="s">
        <v>23</v>
      </c>
      <c r="C17" s="288" t="s">
        <v>46</v>
      </c>
      <c r="D17" s="288" t="s">
        <v>47</v>
      </c>
      <c r="E17" s="288" t="s">
        <v>48</v>
      </c>
      <c r="F17" s="288" t="s">
        <v>49</v>
      </c>
      <c r="G17" s="288" t="s">
        <v>71</v>
      </c>
      <c r="H17" s="288" t="s">
        <v>60</v>
      </c>
      <c r="I17" s="288" t="s">
        <v>50</v>
      </c>
    </row>
    <row r="18" spans="1:9">
      <c r="A18" s="258"/>
      <c r="B18" s="291"/>
      <c r="C18" s="289"/>
      <c r="D18" s="289"/>
      <c r="E18" s="289"/>
      <c r="F18" s="289"/>
      <c r="G18" s="293"/>
      <c r="H18" s="289"/>
      <c r="I18" s="289"/>
    </row>
    <row r="19" spans="1:9">
      <c r="A19" s="259"/>
      <c r="B19" s="292"/>
      <c r="C19" s="185">
        <f>E10</f>
        <v>125</v>
      </c>
      <c r="D19" s="185">
        <f>E11</f>
        <v>0</v>
      </c>
      <c r="E19" s="185">
        <f>E12</f>
        <v>0</v>
      </c>
      <c r="F19" s="185">
        <f>E13</f>
        <v>30</v>
      </c>
      <c r="G19" s="185">
        <f>E14</f>
        <v>10</v>
      </c>
      <c r="H19" s="185">
        <f>C19+D19+E19+F19+G19</f>
        <v>165</v>
      </c>
      <c r="I19" s="58"/>
    </row>
    <row r="20" spans="1:9">
      <c r="A20" s="91">
        <v>1</v>
      </c>
      <c r="B20" s="108" t="s">
        <v>21</v>
      </c>
      <c r="C20" s="186">
        <f>'12ч '!AO15</f>
        <v>47.5</v>
      </c>
      <c r="D20" s="186">
        <f>'10ч  '!AE15</f>
        <v>0</v>
      </c>
      <c r="E20" s="186">
        <f>оздоров!AQ15</f>
        <v>0</v>
      </c>
      <c r="F20" s="186">
        <f>'1,5-3 г'!AS15</f>
        <v>9.75</v>
      </c>
      <c r="G20" s="186">
        <f>кратковрем!M15</f>
        <v>1.7999999999999998</v>
      </c>
      <c r="H20" s="187">
        <f>G20+F20+E20+D20+C20</f>
        <v>59.05</v>
      </c>
      <c r="I20" s="60">
        <f>H20/0.95</f>
        <v>62.157894736842103</v>
      </c>
    </row>
    <row r="21" spans="1:9">
      <c r="A21" s="91">
        <v>2</v>
      </c>
      <c r="B21" s="92" t="s">
        <v>1</v>
      </c>
      <c r="C21" s="186">
        <f>'12ч '!AO16</f>
        <v>3.5</v>
      </c>
      <c r="D21" s="186">
        <f>'10ч  '!AE16</f>
        <v>0</v>
      </c>
      <c r="E21" s="186">
        <f>оздоров!AQ16</f>
        <v>0</v>
      </c>
      <c r="F21" s="186">
        <f>'1,5-3 г'!AS16</f>
        <v>0.62999999999999989</v>
      </c>
      <c r="G21" s="186">
        <f>кратковрем!M16</f>
        <v>0.08</v>
      </c>
      <c r="H21" s="187">
        <f t="shared" ref="H21:H55" si="0">G21+F21+E21+D21+C21</f>
        <v>4.21</v>
      </c>
      <c r="I21" s="59"/>
    </row>
    <row r="22" spans="1:9">
      <c r="A22" s="91">
        <v>3</v>
      </c>
      <c r="B22" s="92" t="s">
        <v>2</v>
      </c>
      <c r="C22" s="186">
        <f>'12ч '!AO17</f>
        <v>17.891249999999999</v>
      </c>
      <c r="D22" s="186">
        <f>'10ч  '!AE17</f>
        <v>0</v>
      </c>
      <c r="E22" s="186">
        <f>оздоров!AQ17</f>
        <v>0</v>
      </c>
      <c r="F22" s="186">
        <f>'1,5-3 г'!AS17</f>
        <v>3.3935999999999997</v>
      </c>
      <c r="G22" s="186">
        <f>кратковрем!M17</f>
        <v>1.0832999999999999</v>
      </c>
      <c r="H22" s="187">
        <f t="shared" si="0"/>
        <v>22.36815</v>
      </c>
      <c r="I22" s="60">
        <f>H22/1</f>
        <v>22.36815</v>
      </c>
    </row>
    <row r="23" spans="1:9">
      <c r="A23" s="91">
        <v>4</v>
      </c>
      <c r="B23" s="92" t="s">
        <v>3</v>
      </c>
      <c r="C23" s="186">
        <f>'12ч '!AO18</f>
        <v>2.335</v>
      </c>
      <c r="D23" s="186">
        <f>'10ч  '!AE18</f>
        <v>0</v>
      </c>
      <c r="E23" s="186">
        <f>оздоров!AQ18</f>
        <v>0</v>
      </c>
      <c r="F23" s="186">
        <f>'1,5-3 г'!AS18</f>
        <v>0.35880000000000001</v>
      </c>
      <c r="G23" s="186">
        <f>кратковрем!M18</f>
        <v>0.01</v>
      </c>
      <c r="H23" s="187">
        <f t="shared" si="0"/>
        <v>2.7038000000000002</v>
      </c>
      <c r="I23" s="95"/>
    </row>
    <row r="24" spans="1:9">
      <c r="A24" s="91">
        <v>5</v>
      </c>
      <c r="B24" s="92" t="s">
        <v>150</v>
      </c>
      <c r="C24" s="186">
        <f>'12ч '!AO19</f>
        <v>2.375</v>
      </c>
      <c r="D24" s="186">
        <f>'10ч  '!AE19</f>
        <v>0</v>
      </c>
      <c r="E24" s="186">
        <f>оздоров!AQ19</f>
        <v>0</v>
      </c>
      <c r="F24" s="186">
        <f>'1,5-3 г'!AS19</f>
        <v>0.34200000000000003</v>
      </c>
      <c r="G24" s="186">
        <f>кратковрем!M19</f>
        <v>0</v>
      </c>
      <c r="H24" s="187">
        <f t="shared" si="0"/>
        <v>2.7170000000000001</v>
      </c>
      <c r="I24" s="60">
        <f>H24/0.85</f>
        <v>3.1964705882352944</v>
      </c>
    </row>
    <row r="25" spans="1:9">
      <c r="A25" s="91">
        <v>6</v>
      </c>
      <c r="B25" s="92" t="s">
        <v>5</v>
      </c>
      <c r="C25" s="186">
        <f>'12ч '!AO20</f>
        <v>3.125</v>
      </c>
      <c r="D25" s="186">
        <f>'10ч  '!AE20</f>
        <v>0</v>
      </c>
      <c r="E25" s="186">
        <f>оздоров!AQ20</f>
        <v>0</v>
      </c>
      <c r="F25" s="186">
        <f>'1,5-3 г'!AS20</f>
        <v>0.6</v>
      </c>
      <c r="G25" s="186">
        <f>кратковрем!M20</f>
        <v>0.25</v>
      </c>
      <c r="H25" s="187">
        <f t="shared" si="0"/>
        <v>3.9750000000000001</v>
      </c>
      <c r="I25" s="60">
        <f>H25/0.4</f>
        <v>9.9375</v>
      </c>
    </row>
    <row r="26" spans="1:9">
      <c r="A26" s="91">
        <v>7</v>
      </c>
      <c r="B26" s="92" t="s">
        <v>20</v>
      </c>
      <c r="C26" s="186">
        <f>'12ч '!AO21</f>
        <v>13.2075</v>
      </c>
      <c r="D26" s="186">
        <f>'10ч  '!AE21</f>
        <v>0</v>
      </c>
      <c r="E26" s="186">
        <f>оздоров!AQ21</f>
        <v>0</v>
      </c>
      <c r="F26" s="186">
        <f>'1,5-3 г'!AS21</f>
        <v>3.9509999999999996</v>
      </c>
      <c r="G26" s="186">
        <f>кратковрем!M21</f>
        <v>0.83309999999999995</v>
      </c>
      <c r="H26" s="187">
        <f t="shared" si="0"/>
        <v>17.991599999999998</v>
      </c>
      <c r="I26" s="60">
        <f>H26/0.04</f>
        <v>449.78999999999996</v>
      </c>
    </row>
    <row r="27" spans="1:9">
      <c r="A27" s="91">
        <v>8</v>
      </c>
      <c r="B27" s="93" t="s">
        <v>149</v>
      </c>
      <c r="C27" s="186">
        <f>'12ч '!AO22</f>
        <v>0</v>
      </c>
      <c r="D27" s="186">
        <f>'10ч  '!AE22</f>
        <v>0</v>
      </c>
      <c r="E27" s="186">
        <f>оздоров!AQ22</f>
        <v>0</v>
      </c>
      <c r="F27" s="186">
        <f>'1,5-3 г'!AS22</f>
        <v>2.1615000000000002</v>
      </c>
      <c r="G27" s="186">
        <f>кратковрем!M22</f>
        <v>0</v>
      </c>
      <c r="H27" s="187">
        <f t="shared" si="0"/>
        <v>2.1615000000000002</v>
      </c>
      <c r="I27" s="59"/>
    </row>
    <row r="28" spans="1:9">
      <c r="A28" s="91">
        <v>9</v>
      </c>
      <c r="B28" s="92" t="s">
        <v>8</v>
      </c>
      <c r="C28" s="186">
        <f>'12ч '!AO23</f>
        <v>2.5975000000000001</v>
      </c>
      <c r="D28" s="186">
        <f>'10ч  '!AE23</f>
        <v>0</v>
      </c>
      <c r="E28" s="186">
        <f>оздоров!AQ23</f>
        <v>0</v>
      </c>
      <c r="F28" s="186">
        <f>'1,5-3 г'!AS23</f>
        <v>0.46650000000000003</v>
      </c>
      <c r="G28" s="186">
        <f>кратковрем!M23</f>
        <v>0</v>
      </c>
      <c r="H28" s="187">
        <f t="shared" si="0"/>
        <v>3.0640000000000001</v>
      </c>
      <c r="I28" s="59"/>
    </row>
    <row r="29" spans="1:9">
      <c r="A29" s="91">
        <v>10</v>
      </c>
      <c r="B29" s="92" t="s">
        <v>126</v>
      </c>
      <c r="C29" s="186">
        <f>'12ч '!AO24</f>
        <v>5.3125</v>
      </c>
      <c r="D29" s="186">
        <f>'10ч  '!AE24</f>
        <v>0</v>
      </c>
      <c r="E29" s="186">
        <f>оздоров!AQ24</f>
        <v>0</v>
      </c>
      <c r="F29" s="186">
        <f>'1,5-3 г'!AS24</f>
        <v>1.125</v>
      </c>
      <c r="G29" s="186">
        <f>кратковрем!M24</f>
        <v>0</v>
      </c>
      <c r="H29" s="187">
        <f t="shared" si="0"/>
        <v>6.4375</v>
      </c>
      <c r="I29" s="95"/>
    </row>
    <row r="30" spans="1:9">
      <c r="A30" s="91">
        <v>11</v>
      </c>
      <c r="B30" s="92" t="s">
        <v>9</v>
      </c>
      <c r="C30" s="186">
        <f>'12ч '!AO25</f>
        <v>1.4750000000000001</v>
      </c>
      <c r="D30" s="186">
        <f>'10ч  '!AE25</f>
        <v>0</v>
      </c>
      <c r="E30" s="186">
        <f>оздоров!AQ25</f>
        <v>0</v>
      </c>
      <c r="F30" s="186">
        <f>'1,5-3 г'!AS25</f>
        <v>0.22500000000000001</v>
      </c>
      <c r="G30" s="186">
        <f>кратковрем!M25</f>
        <v>0</v>
      </c>
      <c r="H30" s="187">
        <f t="shared" si="0"/>
        <v>1.7000000000000002</v>
      </c>
      <c r="I30" s="95"/>
    </row>
    <row r="31" spans="1:9">
      <c r="A31" s="91">
        <v>12</v>
      </c>
      <c r="B31" s="92" t="s">
        <v>112</v>
      </c>
      <c r="C31" s="186">
        <f>'12ч '!AO26</f>
        <v>1.1875</v>
      </c>
      <c r="D31" s="186">
        <f>'10ч  '!AE26</f>
        <v>0</v>
      </c>
      <c r="E31" s="186">
        <f>оздоров!AQ26</f>
        <v>0</v>
      </c>
      <c r="F31" s="186">
        <f>'1,5-3 г'!AS26</f>
        <v>0.17100000000000001</v>
      </c>
      <c r="G31" s="186">
        <f>кратковрем!M26</f>
        <v>0</v>
      </c>
      <c r="H31" s="187">
        <f t="shared" si="0"/>
        <v>1.3585</v>
      </c>
      <c r="I31" s="59"/>
    </row>
    <row r="32" spans="1:9">
      <c r="A32" s="91">
        <v>13</v>
      </c>
      <c r="B32" s="92" t="s">
        <v>10</v>
      </c>
      <c r="C32" s="186">
        <f>'12ч '!AO27</f>
        <v>32.805</v>
      </c>
      <c r="D32" s="186">
        <f>'10ч  '!AE27</f>
        <v>0</v>
      </c>
      <c r="E32" s="186">
        <f>оздоров!AQ27</f>
        <v>0</v>
      </c>
      <c r="F32" s="186">
        <f>'1,5-3 г'!AS27</f>
        <v>5.8046999999999995</v>
      </c>
      <c r="G32" s="186">
        <f>кратковрем!M27</f>
        <v>0</v>
      </c>
      <c r="H32" s="187">
        <f t="shared" si="0"/>
        <v>38.609699999999997</v>
      </c>
      <c r="I32" s="59"/>
    </row>
    <row r="33" spans="1:9">
      <c r="A33" s="91">
        <v>14</v>
      </c>
      <c r="B33" s="92" t="s">
        <v>11</v>
      </c>
      <c r="C33" s="186">
        <f>'12ч '!AO28</f>
        <v>3.3162500000000001</v>
      </c>
      <c r="D33" s="186">
        <f>'10ч  '!AE28</f>
        <v>0</v>
      </c>
      <c r="E33" s="186">
        <f>оздоров!AQ28</f>
        <v>0</v>
      </c>
      <c r="F33" s="186">
        <f>'1,5-3 г'!AS28</f>
        <v>0.55799999999999994</v>
      </c>
      <c r="G33" s="186">
        <f>кратковрем!M28</f>
        <v>0</v>
      </c>
      <c r="H33" s="187">
        <f t="shared" si="0"/>
        <v>3.87425</v>
      </c>
      <c r="I33" s="59"/>
    </row>
    <row r="34" spans="1:9">
      <c r="A34" s="91">
        <v>15</v>
      </c>
      <c r="B34" s="92" t="s">
        <v>13</v>
      </c>
      <c r="C34" s="186">
        <f>'12ч '!AO29</f>
        <v>0.875</v>
      </c>
      <c r="D34" s="186">
        <f>'10ч  '!AE29</f>
        <v>0</v>
      </c>
      <c r="E34" s="186">
        <f>оздоров!AQ29</f>
        <v>0</v>
      </c>
      <c r="F34" s="186">
        <f>'1,5-3 г'!AS29</f>
        <v>0.21</v>
      </c>
      <c r="G34" s="186">
        <f>кратковрем!M29</f>
        <v>0</v>
      </c>
      <c r="H34" s="187">
        <f t="shared" si="0"/>
        <v>1.085</v>
      </c>
      <c r="I34" s="60">
        <f>H34/0.4</f>
        <v>2.7124999999999999</v>
      </c>
    </row>
    <row r="35" spans="1:9">
      <c r="A35" s="91">
        <v>16</v>
      </c>
      <c r="B35" s="92" t="s">
        <v>12</v>
      </c>
      <c r="C35" s="186">
        <f>'12ч '!AO30</f>
        <v>0.315</v>
      </c>
      <c r="D35" s="186">
        <f>'10ч  '!AE30</f>
        <v>0</v>
      </c>
      <c r="E35" s="186">
        <f>оздоров!AQ30</f>
        <v>0</v>
      </c>
      <c r="F35" s="186">
        <f>'1,5-3 г'!AS30</f>
        <v>5.3999999999999992E-2</v>
      </c>
      <c r="G35" s="186">
        <f>кратковрем!M30</f>
        <v>0</v>
      </c>
      <c r="H35" s="187">
        <f t="shared" si="0"/>
        <v>0.36899999999999999</v>
      </c>
      <c r="I35" s="95"/>
    </row>
    <row r="36" spans="1:9">
      <c r="A36" s="91">
        <v>17</v>
      </c>
      <c r="B36" s="92" t="s">
        <v>124</v>
      </c>
      <c r="C36" s="186">
        <f>'12ч '!AO31</f>
        <v>16.74625</v>
      </c>
      <c r="D36" s="186">
        <f>'10ч  '!AE31</f>
        <v>0</v>
      </c>
      <c r="E36" s="186">
        <f>оздоров!AQ31</f>
        <v>0</v>
      </c>
      <c r="F36" s="186">
        <f>'1,5-3 г'!AS31</f>
        <v>2.7402000000000002</v>
      </c>
      <c r="G36" s="186">
        <f>кратковрем!M31</f>
        <v>0</v>
      </c>
      <c r="H36" s="187">
        <f t="shared" si="0"/>
        <v>19.486450000000001</v>
      </c>
      <c r="I36" s="59"/>
    </row>
    <row r="37" spans="1:9">
      <c r="A37" s="91">
        <v>18</v>
      </c>
      <c r="B37" s="93" t="s">
        <v>130</v>
      </c>
      <c r="C37" s="186">
        <f>'12ч '!AO32</f>
        <v>2.25</v>
      </c>
      <c r="D37" s="186">
        <f>'10ч  '!AE32</f>
        <v>0</v>
      </c>
      <c r="E37" s="186">
        <f>оздоров!AQ32</f>
        <v>0</v>
      </c>
      <c r="F37" s="186">
        <f>'1,5-3 г'!AS32</f>
        <v>0.44999999999999996</v>
      </c>
      <c r="G37" s="186">
        <f>кратковрем!M32</f>
        <v>0</v>
      </c>
      <c r="H37" s="187">
        <f t="shared" si="0"/>
        <v>2.7</v>
      </c>
      <c r="I37" s="59"/>
    </row>
    <row r="38" spans="1:9">
      <c r="A38" s="91">
        <v>19</v>
      </c>
      <c r="B38" s="92" t="s">
        <v>14</v>
      </c>
      <c r="C38" s="186">
        <f>'12ч '!AO33</f>
        <v>2.80375</v>
      </c>
      <c r="D38" s="186">
        <f>'10ч  '!AE33</f>
        <v>0</v>
      </c>
      <c r="E38" s="186">
        <f>оздоров!AQ33</f>
        <v>0</v>
      </c>
      <c r="F38" s="186">
        <f>'1,5-3 г'!AS33</f>
        <v>0.45899999999999996</v>
      </c>
      <c r="G38" s="186">
        <f>кратковрем!M33</f>
        <v>0</v>
      </c>
      <c r="H38" s="187">
        <f t="shared" si="0"/>
        <v>3.26275</v>
      </c>
      <c r="I38" s="59"/>
    </row>
    <row r="39" spans="1:9">
      <c r="A39" s="91">
        <v>20</v>
      </c>
      <c r="B39" s="92" t="s">
        <v>125</v>
      </c>
      <c r="C39" s="186">
        <f>'12ч '!AO34</f>
        <v>1.1812499999999999</v>
      </c>
      <c r="D39" s="186">
        <f>'10ч  '!AE34</f>
        <v>0</v>
      </c>
      <c r="E39" s="186">
        <f>оздоров!AQ34</f>
        <v>0</v>
      </c>
      <c r="F39" s="186">
        <f>'1,5-3 г'!AS34</f>
        <v>0.189</v>
      </c>
      <c r="G39" s="186">
        <f>кратковрем!M34</f>
        <v>9.4500000000000001E-2</v>
      </c>
      <c r="H39" s="187">
        <f t="shared" si="0"/>
        <v>1.46475</v>
      </c>
      <c r="I39" s="95"/>
    </row>
    <row r="40" spans="1:9">
      <c r="A40" s="91">
        <v>21</v>
      </c>
      <c r="B40" s="93" t="s">
        <v>110</v>
      </c>
      <c r="C40" s="186">
        <f>'12ч '!AO35</f>
        <v>25.75</v>
      </c>
      <c r="D40" s="186">
        <f>'10ч  '!AE35</f>
        <v>0</v>
      </c>
      <c r="E40" s="186">
        <f>оздоров!AQ35</f>
        <v>0</v>
      </c>
      <c r="F40" s="186">
        <f>'1,5-3 г'!AS35</f>
        <v>5.2530000000000001</v>
      </c>
      <c r="G40" s="186">
        <f>кратковрем!M35</f>
        <v>0</v>
      </c>
      <c r="H40" s="187">
        <f t="shared" si="0"/>
        <v>31.003</v>
      </c>
      <c r="I40" s="60">
        <f>H40/0.5</f>
        <v>62.006</v>
      </c>
    </row>
    <row r="41" spans="1:9">
      <c r="A41" s="91">
        <v>22</v>
      </c>
      <c r="B41" s="92" t="s">
        <v>15</v>
      </c>
      <c r="C41" s="186">
        <f>'12ч '!AO36</f>
        <v>6.85</v>
      </c>
      <c r="D41" s="186">
        <f>'10ч  '!AE36</f>
        <v>0</v>
      </c>
      <c r="E41" s="186">
        <f>оздоров!AQ36</f>
        <v>0</v>
      </c>
      <c r="F41" s="186">
        <f>'1,5-3 г'!AS36</f>
        <v>0.81</v>
      </c>
      <c r="G41" s="186">
        <f>кратковрем!M36</f>
        <v>0</v>
      </c>
      <c r="H41" s="187">
        <f t="shared" si="0"/>
        <v>7.66</v>
      </c>
      <c r="I41" s="60">
        <f>H41/0.5</f>
        <v>15.32</v>
      </c>
    </row>
    <row r="42" spans="1:9">
      <c r="A42" s="91">
        <v>23</v>
      </c>
      <c r="B42" s="92" t="s">
        <v>16</v>
      </c>
      <c r="C42" s="186">
        <f>'12ч '!AO37</f>
        <v>4.375</v>
      </c>
      <c r="D42" s="186">
        <f>'10ч  '!AE37</f>
        <v>0</v>
      </c>
      <c r="E42" s="186">
        <f>оздоров!AQ37</f>
        <v>0</v>
      </c>
      <c r="F42" s="186">
        <f>'1,5-3 г'!AS37</f>
        <v>1.05</v>
      </c>
      <c r="G42" s="186">
        <f>кратковрем!M37</f>
        <v>0</v>
      </c>
      <c r="H42" s="187">
        <f t="shared" si="0"/>
        <v>5.4249999999999998</v>
      </c>
      <c r="I42" s="60">
        <f>H42/0.65</f>
        <v>8.3461538461538449</v>
      </c>
    </row>
    <row r="43" spans="1:9">
      <c r="A43" s="91">
        <v>24</v>
      </c>
      <c r="B43" s="92" t="s">
        <v>65</v>
      </c>
      <c r="C43" s="186">
        <f>'12ч '!AO38</f>
        <v>7.8750000000000001E-2</v>
      </c>
      <c r="D43" s="186">
        <f>'10ч  '!AE38</f>
        <v>0</v>
      </c>
      <c r="E43" s="186">
        <f>оздоров!AQ38</f>
        <v>0</v>
      </c>
      <c r="F43" s="186">
        <f>'1,5-3 г'!AS38</f>
        <v>1.7100000000000001E-2</v>
      </c>
      <c r="G43" s="186">
        <f>кратковрем!M38</f>
        <v>6.3E-3</v>
      </c>
      <c r="H43" s="187">
        <f t="shared" si="0"/>
        <v>0.10215</v>
      </c>
      <c r="I43" s="95"/>
    </row>
    <row r="44" spans="1:9">
      <c r="A44" s="91">
        <v>25</v>
      </c>
      <c r="B44" s="92" t="s">
        <v>131</v>
      </c>
      <c r="C44" s="186">
        <f>'12ч '!AO39</f>
        <v>0.890625</v>
      </c>
      <c r="D44" s="186">
        <f>'10ч  '!AE39</f>
        <v>0</v>
      </c>
      <c r="E44" s="186">
        <f>оздоров!AQ39</f>
        <v>0</v>
      </c>
      <c r="F44" s="186">
        <f>'1,5-3 г'!AS39</f>
        <v>0.14249999999999999</v>
      </c>
      <c r="G44" s="186">
        <f>кратковрем!M39</f>
        <v>0</v>
      </c>
      <c r="H44" s="187">
        <f t="shared" si="0"/>
        <v>1.0331250000000001</v>
      </c>
      <c r="I44" s="95"/>
    </row>
    <row r="45" spans="1:9">
      <c r="A45" s="91">
        <v>26</v>
      </c>
      <c r="B45" s="92" t="s">
        <v>25</v>
      </c>
      <c r="C45" s="186">
        <f>'12ч '!AO40</f>
        <v>0.59375</v>
      </c>
      <c r="D45" s="186">
        <f>'10ч  '!AE40</f>
        <v>0</v>
      </c>
      <c r="E45" s="186">
        <f>оздоров!AQ40</f>
        <v>0</v>
      </c>
      <c r="F45" s="186">
        <f>'1,5-3 г'!AS40</f>
        <v>8.5500000000000007E-2</v>
      </c>
      <c r="G45" s="186">
        <f>кратковрем!M40</f>
        <v>1.2500000000000001E-2</v>
      </c>
      <c r="H45" s="187">
        <f t="shared" si="0"/>
        <v>0.69174999999999998</v>
      </c>
      <c r="I45" s="59"/>
    </row>
    <row r="46" spans="1:9">
      <c r="A46" s="91">
        <v>27</v>
      </c>
      <c r="B46" s="92" t="s">
        <v>63</v>
      </c>
      <c r="C46" s="186">
        <f>'12ч '!AO41</f>
        <v>1.65E-3</v>
      </c>
      <c r="D46" s="186">
        <f>'10ч  '!AE41</f>
        <v>0</v>
      </c>
      <c r="E46" s="186">
        <f>оздоров!AQ41</f>
        <v>0</v>
      </c>
      <c r="F46" s="186">
        <f>'1,5-3 г'!AS41</f>
        <v>3.3599999999999998E-4</v>
      </c>
      <c r="G46" s="186">
        <f>кратковрем!M41</f>
        <v>0</v>
      </c>
      <c r="H46" s="187">
        <f t="shared" si="0"/>
        <v>1.9859999999999999E-3</v>
      </c>
      <c r="I46" s="59"/>
    </row>
    <row r="47" spans="1:9">
      <c r="A47" s="91">
        <v>28</v>
      </c>
      <c r="B47" s="93" t="s">
        <v>64</v>
      </c>
      <c r="C47" s="186">
        <f>'12ч '!AO42</f>
        <v>0.9</v>
      </c>
      <c r="D47" s="186">
        <f>'10ч  '!AE42</f>
        <v>0</v>
      </c>
      <c r="E47" s="186">
        <f>оздоров!AQ42</f>
        <v>0</v>
      </c>
      <c r="F47" s="186">
        <f>'1,5-3 г'!AS42</f>
        <v>0.216</v>
      </c>
      <c r="G47" s="186">
        <f>кратковрем!M42</f>
        <v>0</v>
      </c>
      <c r="H47" s="187">
        <f t="shared" si="0"/>
        <v>1.1160000000000001</v>
      </c>
      <c r="I47" s="59"/>
    </row>
    <row r="48" spans="1:9">
      <c r="A48" s="91">
        <v>29</v>
      </c>
      <c r="B48" s="92" t="s">
        <v>111</v>
      </c>
      <c r="C48" s="186">
        <f>'12ч '!AO43</f>
        <v>3.2725</v>
      </c>
      <c r="D48" s="186">
        <f>'10ч  '!AE43</f>
        <v>0</v>
      </c>
      <c r="E48" s="186">
        <f>оздоров!AQ43</f>
        <v>0</v>
      </c>
      <c r="F48" s="186">
        <f>'1,5-3 г'!AS43</f>
        <v>0.78539999999999999</v>
      </c>
      <c r="G48" s="186">
        <f>кратковрем!M43</f>
        <v>0</v>
      </c>
      <c r="H48" s="187">
        <f t="shared" si="0"/>
        <v>4.0579000000000001</v>
      </c>
      <c r="I48" s="95"/>
    </row>
    <row r="49" spans="1:12">
      <c r="A49" s="91">
        <v>30</v>
      </c>
      <c r="B49" s="93" t="s">
        <v>135</v>
      </c>
      <c r="C49" s="186">
        <f>'12ч '!AO44</f>
        <v>6.25</v>
      </c>
      <c r="D49" s="186">
        <f>'10ч  '!AE44</f>
        <v>0</v>
      </c>
      <c r="E49" s="186">
        <f>оздоров!AQ44</f>
        <v>0</v>
      </c>
      <c r="F49" s="186">
        <f>'1,5-3 г'!AS44</f>
        <v>0.89999999999999991</v>
      </c>
      <c r="G49" s="186">
        <f>кратковрем!M44</f>
        <v>0</v>
      </c>
      <c r="H49" s="187">
        <f t="shared" si="0"/>
        <v>7.15</v>
      </c>
      <c r="I49" s="95"/>
    </row>
    <row r="50" spans="1:12">
      <c r="A50" s="91">
        <v>31</v>
      </c>
      <c r="B50" s="92" t="s">
        <v>148</v>
      </c>
      <c r="C50" s="186">
        <f>'12ч '!AO45</f>
        <v>1.875</v>
      </c>
      <c r="D50" s="186">
        <f>'10ч  '!AE45</f>
        <v>0</v>
      </c>
      <c r="E50" s="186">
        <f>оздоров!AQ45</f>
        <v>0</v>
      </c>
      <c r="F50" s="186">
        <f>'1,5-3 г'!AS45</f>
        <v>0.26999999999999996</v>
      </c>
      <c r="G50" s="186">
        <f>кратковрем!M45</f>
        <v>0</v>
      </c>
      <c r="H50" s="187">
        <f t="shared" si="0"/>
        <v>2.145</v>
      </c>
      <c r="I50" s="60">
        <f>H50/0.38</f>
        <v>5.6447368421052628</v>
      </c>
    </row>
    <row r="51" spans="1:12">
      <c r="A51" s="91">
        <v>32</v>
      </c>
      <c r="B51" s="93" t="s">
        <v>177</v>
      </c>
      <c r="C51" s="186">
        <f>'12ч '!AO46</f>
        <v>0</v>
      </c>
      <c r="D51" s="186">
        <f>'10ч  '!AE46</f>
        <v>0</v>
      </c>
      <c r="E51" s="186">
        <f>оздоров!AQ46</f>
        <v>0</v>
      </c>
      <c r="F51" s="186">
        <f>'1,5-3 г'!AS46</f>
        <v>0</v>
      </c>
      <c r="G51" s="186">
        <f>кратковрем!M46</f>
        <v>0</v>
      </c>
      <c r="H51" s="187">
        <f t="shared" si="0"/>
        <v>0</v>
      </c>
      <c r="I51" s="59"/>
    </row>
    <row r="52" spans="1:12">
      <c r="A52" s="91">
        <v>33</v>
      </c>
      <c r="B52" s="92" t="s">
        <v>132</v>
      </c>
      <c r="C52" s="186">
        <v>0</v>
      </c>
      <c r="D52" s="186">
        <f>'10ч  '!AE47</f>
        <v>0</v>
      </c>
      <c r="E52" s="186">
        <f>оздоров!AQ47</f>
        <v>0</v>
      </c>
      <c r="F52" s="186">
        <v>0</v>
      </c>
      <c r="G52" s="186">
        <f>кратковрем!M47</f>
        <v>0</v>
      </c>
      <c r="H52" s="187">
        <f t="shared" si="0"/>
        <v>0</v>
      </c>
      <c r="I52" s="95"/>
    </row>
    <row r="53" spans="1:12">
      <c r="A53" s="91">
        <v>34</v>
      </c>
      <c r="B53" s="92" t="s">
        <v>128</v>
      </c>
      <c r="C53" s="186">
        <f>'12ч '!AO48</f>
        <v>0</v>
      </c>
      <c r="D53" s="186">
        <f>'10ч  '!AE48</f>
        <v>0</v>
      </c>
      <c r="E53" s="186">
        <f>оздоров!AQ48</f>
        <v>0</v>
      </c>
      <c r="F53" s="186">
        <f>'1,5-3 г'!AS48</f>
        <v>0</v>
      </c>
      <c r="G53" s="186">
        <f>кратковрем!M48</f>
        <v>0</v>
      </c>
      <c r="H53" s="187">
        <f t="shared" si="0"/>
        <v>0</v>
      </c>
      <c r="I53" s="95"/>
    </row>
    <row r="54" spans="1:12">
      <c r="A54" s="91">
        <v>35</v>
      </c>
      <c r="B54" s="92" t="s">
        <v>108</v>
      </c>
      <c r="C54" s="186">
        <f>'12ч '!AO49</f>
        <v>0</v>
      </c>
      <c r="D54" s="186">
        <f>'10ч  '!AE49</f>
        <v>0</v>
      </c>
      <c r="E54" s="186">
        <f>оздоров!AQ49</f>
        <v>0</v>
      </c>
      <c r="F54" s="186">
        <f>'1,5-3 г'!AS49</f>
        <v>0</v>
      </c>
      <c r="G54" s="186">
        <f>кратковрем!M49</f>
        <v>0</v>
      </c>
      <c r="H54" s="187">
        <f t="shared" si="0"/>
        <v>0</v>
      </c>
      <c r="I54" s="95"/>
    </row>
    <row r="55" spans="1:12">
      <c r="A55" s="91">
        <v>36</v>
      </c>
      <c r="B55" s="92" t="s">
        <v>129</v>
      </c>
      <c r="C55" s="186">
        <f>'12ч '!AO50</f>
        <v>0</v>
      </c>
      <c r="D55" s="186">
        <f>'10ч  '!AE50</f>
        <v>0</v>
      </c>
      <c r="E55" s="186">
        <f>оздоров!AQ50</f>
        <v>0</v>
      </c>
      <c r="F55" s="186">
        <f>'1,5-3 г'!AS50</f>
        <v>0</v>
      </c>
      <c r="G55" s="186">
        <f>кратковрем!M50</f>
        <v>0</v>
      </c>
      <c r="H55" s="187">
        <f t="shared" si="0"/>
        <v>0</v>
      </c>
      <c r="I55" s="95"/>
    </row>
    <row r="56" spans="1:12">
      <c r="A56" s="254" t="s">
        <v>186</v>
      </c>
      <c r="B56" s="255"/>
      <c r="C56" s="193" t="s">
        <v>103</v>
      </c>
      <c r="D56" s="194"/>
      <c r="E56" s="194"/>
      <c r="F56" s="194"/>
      <c r="G56" s="87"/>
      <c r="H56" s="256" t="s">
        <v>73</v>
      </c>
      <c r="I56" s="205"/>
      <c r="J56" s="205"/>
      <c r="K56" s="205"/>
      <c r="L56" s="205"/>
    </row>
    <row r="57" spans="1:12" ht="10.5" customHeight="1">
      <c r="A57" s="6"/>
      <c r="B57" s="7"/>
      <c r="C57" s="29"/>
      <c r="D57" s="218" t="s">
        <v>104</v>
      </c>
      <c r="E57" s="261"/>
      <c r="F57" s="261"/>
      <c r="G57" s="86"/>
      <c r="H57" s="35"/>
      <c r="I57" s="35" t="s">
        <v>30</v>
      </c>
      <c r="J57" s="209" t="s">
        <v>59</v>
      </c>
      <c r="K57" s="209"/>
      <c r="L57" s="195"/>
    </row>
    <row r="58" spans="1:12" ht="15.75">
      <c r="A58" s="6"/>
      <c r="B58" s="7"/>
      <c r="C58" s="32"/>
      <c r="D58" s="19"/>
      <c r="E58" s="19"/>
      <c r="F58" s="19"/>
      <c r="G58" s="87"/>
      <c r="H58" s="19"/>
      <c r="I58" s="19"/>
      <c r="J58" s="19"/>
      <c r="K58" s="19"/>
      <c r="L58" s="19"/>
    </row>
    <row r="59" spans="1:12">
      <c r="A59" s="33"/>
      <c r="B59" s="34"/>
      <c r="C59" s="204" t="s">
        <v>72</v>
      </c>
      <c r="D59" s="204"/>
      <c r="E59" s="204"/>
      <c r="F59" s="204"/>
      <c r="G59" s="84"/>
      <c r="H59" s="37" t="s">
        <v>41</v>
      </c>
      <c r="I59" s="37"/>
      <c r="J59" s="276" t="s">
        <v>74</v>
      </c>
      <c r="K59" s="204"/>
      <c r="L59" s="204"/>
    </row>
    <row r="60" spans="1:12" ht="10.5" customHeight="1">
      <c r="A60" s="6"/>
      <c r="B60" s="7"/>
      <c r="C60" s="7"/>
      <c r="D60" s="31" t="s">
        <v>30</v>
      </c>
      <c r="E60" s="218" t="s">
        <v>105</v>
      </c>
      <c r="F60" s="218"/>
      <c r="G60" s="88"/>
      <c r="H60" s="31"/>
      <c r="I60" s="35" t="s">
        <v>30</v>
      </c>
      <c r="J60" s="209" t="s">
        <v>42</v>
      </c>
      <c r="K60" s="251"/>
      <c r="L60" s="251"/>
    </row>
  </sheetData>
  <mergeCells count="36">
    <mergeCell ref="H17:H18"/>
    <mergeCell ref="I17:I18"/>
    <mergeCell ref="A17:A19"/>
    <mergeCell ref="B17:B19"/>
    <mergeCell ref="C17:C18"/>
    <mergeCell ref="D17:D18"/>
    <mergeCell ref="E17:E18"/>
    <mergeCell ref="F17:F18"/>
    <mergeCell ref="G17:G18"/>
    <mergeCell ref="C1:D1"/>
    <mergeCell ref="A2:B2"/>
    <mergeCell ref="C2:E2"/>
    <mergeCell ref="J3:L3"/>
    <mergeCell ref="M4:P4"/>
    <mergeCell ref="E3:G3"/>
    <mergeCell ref="A5:D5"/>
    <mergeCell ref="K5:R5"/>
    <mergeCell ref="D6:E6"/>
    <mergeCell ref="S6:W6"/>
    <mergeCell ref="D7:E7"/>
    <mergeCell ref="H7:J7"/>
    <mergeCell ref="Q7:W7"/>
    <mergeCell ref="C8:D8"/>
    <mergeCell ref="F8:J8"/>
    <mergeCell ref="Q8:W8"/>
    <mergeCell ref="T11:W11"/>
    <mergeCell ref="F9:M9"/>
    <mergeCell ref="C59:F59"/>
    <mergeCell ref="J59:L59"/>
    <mergeCell ref="E60:F60"/>
    <mergeCell ref="J60:L60"/>
    <mergeCell ref="A56:B56"/>
    <mergeCell ref="C56:F56"/>
    <mergeCell ref="H56:L56"/>
    <mergeCell ref="D57:F57"/>
    <mergeCell ref="J57:L57"/>
  </mergeCells>
  <pageMargins left="0" right="0" top="0" bottom="0" header="0" footer="0"/>
  <pageSetup paperSize="9" scale="6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12ч </vt:lpstr>
      <vt:lpstr>10ч  </vt:lpstr>
      <vt:lpstr>оздоров</vt:lpstr>
      <vt:lpstr>1,5-3 г</vt:lpstr>
      <vt:lpstr>кратковрем</vt:lpstr>
      <vt:lpstr>итого</vt:lpstr>
      <vt:lpstr>'1,5-3 г'!Область_печати</vt:lpstr>
      <vt:lpstr>'10ч  '!Область_печати</vt:lpstr>
      <vt:lpstr>'12ч '!Область_печати</vt:lpstr>
      <vt:lpstr>кратковрем!Область_печати</vt:lpstr>
      <vt:lpstr>оздоров!Область_печати</vt:lpstr>
    </vt:vector>
  </TitlesOfParts>
  <Company>ГОРУО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Бабаш</dc:creator>
  <cp:lastModifiedBy>Секретарь</cp:lastModifiedBy>
  <cp:lastPrinted>2021-05-13T06:43:50Z</cp:lastPrinted>
  <dcterms:created xsi:type="dcterms:W3CDTF">2016-04-19T08:00:22Z</dcterms:created>
  <dcterms:modified xsi:type="dcterms:W3CDTF">2021-05-21T02:59:58Z</dcterms:modified>
</cp:coreProperties>
</file>