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15" windowWidth="17055" windowHeight="11760" activeTab="5"/>
  </bookViews>
  <sheets>
    <sheet name="12ч " sheetId="1" r:id="rId1"/>
    <sheet name="10ч  " sheetId="8" r:id="rId2"/>
    <sheet name="оздоров" sheetId="17" r:id="rId3"/>
    <sheet name="1,5-3" sheetId="23" r:id="rId4"/>
    <sheet name="кратковрем" sheetId="21" r:id="rId5"/>
    <sheet name="итого" sheetId="6" r:id="rId6"/>
  </sheets>
  <definedNames>
    <definedName name="_xlnm.Print_Area" localSheetId="3">'1,5-3'!$A$1:$AX$57</definedName>
    <definedName name="_xlnm.Print_Area" localSheetId="1">'10ч  '!$A$1:$AL$55</definedName>
    <definedName name="_xlnm.Print_Area" localSheetId="0">'12ч '!$A$1:$AX$56</definedName>
    <definedName name="_xlnm.Print_Area" localSheetId="4">кратковрем!$A$1:$P$49</definedName>
    <definedName name="_xlnm.Print_Area" localSheetId="2">оздоров!$A$1:$AZ$58</definedName>
  </definedNames>
  <calcPr calcId="125725"/>
</workbook>
</file>

<file path=xl/calcChain.xml><?xml version="1.0" encoding="utf-8"?>
<calcChain xmlns="http://schemas.openxmlformats.org/spreadsheetml/2006/main">
  <c r="G21" i="6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20"/>
  <c r="F21"/>
  <c r="F22"/>
  <c r="F23"/>
  <c r="F24"/>
  <c r="F25"/>
  <c r="F26"/>
  <c r="F27"/>
  <c r="F28"/>
  <c r="F29"/>
  <c r="F30"/>
  <c r="F31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20"/>
  <c r="C21"/>
  <c r="C22"/>
  <c r="C23"/>
  <c r="C24"/>
  <c r="C25"/>
  <c r="C26"/>
  <c r="C27"/>
  <c r="C28"/>
  <c r="C29"/>
  <c r="C30"/>
  <c r="C31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20"/>
  <c r="E54"/>
  <c r="E57"/>
  <c r="AG24" i="8"/>
  <c r="AG47"/>
  <c r="AG49"/>
  <c r="AG15"/>
  <c r="P42" i="17"/>
  <c r="J53"/>
  <c r="AU53" s="1"/>
  <c r="E58" i="6" s="1"/>
  <c r="AS16" i="1"/>
  <c r="AS17"/>
  <c r="AS18"/>
  <c r="AS19"/>
  <c r="AS20"/>
  <c r="AS21"/>
  <c r="AS22"/>
  <c r="AS23"/>
  <c r="AS24"/>
  <c r="AS25"/>
  <c r="AS26"/>
  <c r="AS28"/>
  <c r="AS29"/>
  <c r="AS30"/>
  <c r="AS31"/>
  <c r="AS32"/>
  <c r="AS33"/>
  <c r="AS34"/>
  <c r="AS35"/>
  <c r="AS36"/>
  <c r="AS37"/>
  <c r="AS38"/>
  <c r="AS39"/>
  <c r="AS40"/>
  <c r="AS41"/>
  <c r="AS42"/>
  <c r="AS43"/>
  <c r="AS44"/>
  <c r="AS45"/>
  <c r="AS46"/>
  <c r="AS47"/>
  <c r="AS48"/>
  <c r="AS49"/>
  <c r="AS50"/>
  <c r="AS51"/>
  <c r="AS15"/>
  <c r="D58" i="6"/>
  <c r="N32" i="1"/>
  <c r="M23" i="21"/>
  <c r="M24"/>
  <c r="M25"/>
  <c r="M26"/>
  <c r="M27"/>
  <c r="M28"/>
  <c r="M29"/>
  <c r="M30"/>
  <c r="M31"/>
  <c r="M32"/>
  <c r="M33"/>
  <c r="M34"/>
  <c r="M35"/>
  <c r="M36"/>
  <c r="M37"/>
  <c r="M38"/>
  <c r="M39"/>
  <c r="M40"/>
  <c r="M41"/>
  <c r="M42"/>
  <c r="M15"/>
  <c r="AS31" i="23"/>
  <c r="AS39"/>
  <c r="AU42" i="17"/>
  <c r="E47" i="6" s="1"/>
  <c r="AU49" i="17"/>
  <c r="D53" i="6"/>
  <c r="D54"/>
  <c r="D55"/>
  <c r="D56"/>
  <c r="D57"/>
  <c r="D43" i="21"/>
  <c r="M43" s="1"/>
  <c r="D18"/>
  <c r="M18" s="1"/>
  <c r="D17"/>
  <c r="D43" i="23"/>
  <c r="D18"/>
  <c r="D17"/>
  <c r="AR14"/>
  <c r="AR44" s="1"/>
  <c r="AS44" s="1"/>
  <c r="AN14"/>
  <c r="AN36" s="1"/>
  <c r="AL14"/>
  <c r="AL50" s="1"/>
  <c r="AS50" s="1"/>
  <c r="AJ14"/>
  <c r="AH14"/>
  <c r="AF14"/>
  <c r="AF38" s="1"/>
  <c r="AD14"/>
  <c r="AD48" s="1"/>
  <c r="AS48" s="1"/>
  <c r="AB14"/>
  <c r="Z14"/>
  <c r="Z37" s="1"/>
  <c r="X14"/>
  <c r="X36" s="1"/>
  <c r="AS36" s="1"/>
  <c r="V14"/>
  <c r="V47" s="1"/>
  <c r="AS47" s="1"/>
  <c r="P14"/>
  <c r="P28" s="1"/>
  <c r="N14"/>
  <c r="N46" s="1"/>
  <c r="AS46" s="1"/>
  <c r="L14"/>
  <c r="J14"/>
  <c r="J22" s="1"/>
  <c r="AS22" s="1"/>
  <c r="H14"/>
  <c r="F14"/>
  <c r="F19" s="1"/>
  <c r="AS19" s="1"/>
  <c r="D43" i="17"/>
  <c r="D43" i="8"/>
  <c r="D43" i="1"/>
  <c r="F19" i="6"/>
  <c r="E19"/>
  <c r="D19"/>
  <c r="C19"/>
  <c r="G19"/>
  <c r="D52"/>
  <c r="E15"/>
  <c r="D15"/>
  <c r="L14" i="21"/>
  <c r="L44" s="1"/>
  <c r="M44" s="1"/>
  <c r="J14"/>
  <c r="J22" s="1"/>
  <c r="H14"/>
  <c r="H20" s="1"/>
  <c r="M20" s="1"/>
  <c r="F14"/>
  <c r="F19" s="1"/>
  <c r="M19" s="1"/>
  <c r="D18" i="17"/>
  <c r="D17"/>
  <c r="AT14"/>
  <c r="AT44" s="1"/>
  <c r="AU44" s="1"/>
  <c r="E49" i="6" s="1"/>
  <c r="AP14" i="17"/>
  <c r="AP36" s="1"/>
  <c r="AN14"/>
  <c r="AN40" s="1"/>
  <c r="AL14"/>
  <c r="AJ14"/>
  <c r="AJ22" s="1"/>
  <c r="AH14"/>
  <c r="AH38" s="1"/>
  <c r="AF14"/>
  <c r="AF43" s="1"/>
  <c r="AD14"/>
  <c r="AD35" s="1"/>
  <c r="AU35" s="1"/>
  <c r="E40" i="6" s="1"/>
  <c r="AB14" i="17"/>
  <c r="AB37" s="1"/>
  <c r="Z14"/>
  <c r="Z36" s="1"/>
  <c r="X14"/>
  <c r="X47" s="1"/>
  <c r="AU47" s="1"/>
  <c r="E52" i="6" s="1"/>
  <c r="R14" i="17"/>
  <c r="R32" s="1"/>
  <c r="P14"/>
  <c r="P46" s="1"/>
  <c r="AU46" s="1"/>
  <c r="E51" i="6" s="1"/>
  <c r="N14" i="17"/>
  <c r="N25" s="1"/>
  <c r="L14"/>
  <c r="L22" s="1"/>
  <c r="H14"/>
  <c r="H20" s="1"/>
  <c r="F14"/>
  <c r="F19" s="1"/>
  <c r="D18" i="1"/>
  <c r="D17"/>
  <c r="D29" i="6"/>
  <c r="D18" i="8"/>
  <c r="D17"/>
  <c r="D20" i="6"/>
  <c r="AF14" i="8"/>
  <c r="AF44" s="1"/>
  <c r="AD14"/>
  <c r="AD43" s="1"/>
  <c r="AB14"/>
  <c r="AB35" s="1"/>
  <c r="AG35" s="1"/>
  <c r="Z14"/>
  <c r="Z37" s="1"/>
  <c r="AG37" s="1"/>
  <c r="X14"/>
  <c r="X36" s="1"/>
  <c r="AG36" s="1"/>
  <c r="R14"/>
  <c r="R45" s="1"/>
  <c r="P14"/>
  <c r="P32" s="1"/>
  <c r="N14"/>
  <c r="N46" s="1"/>
  <c r="L14"/>
  <c r="L31" s="1"/>
  <c r="J14"/>
  <c r="J22" s="1"/>
  <c r="AG22" s="1"/>
  <c r="H14"/>
  <c r="H20" s="1"/>
  <c r="AG20" s="1"/>
  <c r="F14"/>
  <c r="F19" s="1"/>
  <c r="AG19" s="1"/>
  <c r="AH14" i="1"/>
  <c r="AH49" s="1"/>
  <c r="F14"/>
  <c r="AP14" s="1"/>
  <c r="AP37" s="1"/>
  <c r="AF14"/>
  <c r="AF24" s="1"/>
  <c r="AF38"/>
  <c r="AF28"/>
  <c r="AF27"/>
  <c r="AF25"/>
  <c r="AF23"/>
  <c r="H19" i="6" l="1"/>
  <c r="AU43" i="17"/>
  <c r="E48" i="6" s="1"/>
  <c r="AG44" i="8"/>
  <c r="D49" i="6" s="1"/>
  <c r="AG43" i="8"/>
  <c r="AG46"/>
  <c r="D51" i="6" s="1"/>
  <c r="AG31" i="8"/>
  <c r="D36" i="6" s="1"/>
  <c r="L52" i="23"/>
  <c r="AS52" s="1"/>
  <c r="H58" i="6"/>
  <c r="I58" s="1"/>
  <c r="F16" i="21"/>
  <c r="M16" s="1"/>
  <c r="F17"/>
  <c r="M17" s="1"/>
  <c r="H21"/>
  <c r="M21" s="1"/>
  <c r="M22"/>
  <c r="AD18" i="23"/>
  <c r="V16"/>
  <c r="AD25"/>
  <c r="F17"/>
  <c r="N23"/>
  <c r="N32"/>
  <c r="N39" i="17"/>
  <c r="AU39" s="1"/>
  <c r="E44" i="6" s="1"/>
  <c r="P38" i="17"/>
  <c r="AU38" s="1"/>
  <c r="E43" i="6" s="1"/>
  <c r="T14" i="17"/>
  <c r="AF48"/>
  <c r="AU48" s="1"/>
  <c r="E53" i="6" s="1"/>
  <c r="AL23" i="17"/>
  <c r="AL28"/>
  <c r="AL45"/>
  <c r="AR14"/>
  <c r="AR37" s="1"/>
  <c r="AU37" s="1"/>
  <c r="E42" i="6" s="1"/>
  <c r="AU19" i="17"/>
  <c r="E24" i="6" s="1"/>
  <c r="J14" i="17"/>
  <c r="AU52" s="1"/>
  <c r="H21"/>
  <c r="AU21" s="1"/>
  <c r="E26" i="6" s="1"/>
  <c r="N31" i="17"/>
  <c r="AU31" s="1"/>
  <c r="E36" i="6" s="1"/>
  <c r="P32" i="17"/>
  <c r="AU32" s="1"/>
  <c r="E37" i="6" s="1"/>
  <c r="R26" i="17"/>
  <c r="AU26" s="1"/>
  <c r="E31" i="6" s="1"/>
  <c r="V14" i="17"/>
  <c r="X15"/>
  <c r="AU15" s="1"/>
  <c r="E20" i="6" s="1"/>
  <c r="AH24" i="17"/>
  <c r="AU24" s="1"/>
  <c r="E29" i="6" s="1"/>
  <c r="AL51" i="17"/>
  <c r="AU51" s="1"/>
  <c r="E56" i="6" s="1"/>
  <c r="AL29" i="17"/>
  <c r="AL25"/>
  <c r="AN50"/>
  <c r="AU50" s="1"/>
  <c r="E55" i="6" s="1"/>
  <c r="AU40" i="17"/>
  <c r="E45" i="6" s="1"/>
  <c r="AU36" i="17"/>
  <c r="E41" i="6" s="1"/>
  <c r="AU22" i="17"/>
  <c r="E27" i="6" s="1"/>
  <c r="AU20" i="17"/>
  <c r="E25" i="6" s="1"/>
  <c r="D48"/>
  <c r="H21" i="8"/>
  <c r="L39"/>
  <c r="N42"/>
  <c r="P26"/>
  <c r="R28"/>
  <c r="R33"/>
  <c r="R18"/>
  <c r="V14"/>
  <c r="V50" s="1"/>
  <c r="AG50" s="1"/>
  <c r="AD48"/>
  <c r="AG48" s="1"/>
  <c r="D42" i="6"/>
  <c r="D24"/>
  <c r="N32" i="8"/>
  <c r="N38"/>
  <c r="R23"/>
  <c r="R29"/>
  <c r="T14"/>
  <c r="AD17"/>
  <c r="D41" i="6"/>
  <c r="D27"/>
  <c r="D25"/>
  <c r="R14" i="1"/>
  <c r="R14" i="23"/>
  <c r="AP14"/>
  <c r="AP37" s="1"/>
  <c r="AS37" s="1"/>
  <c r="V15"/>
  <c r="AS15" s="1"/>
  <c r="F16"/>
  <c r="AD16"/>
  <c r="AL16"/>
  <c r="AD17"/>
  <c r="P18"/>
  <c r="H20"/>
  <c r="AS20" s="1"/>
  <c r="H21"/>
  <c r="AS21" s="1"/>
  <c r="AF23"/>
  <c r="N25"/>
  <c r="AF25"/>
  <c r="P26"/>
  <c r="AS26" s="1"/>
  <c r="N27"/>
  <c r="AF27"/>
  <c r="N28"/>
  <c r="AJ28"/>
  <c r="AJ29"/>
  <c r="N30"/>
  <c r="AS30" s="1"/>
  <c r="P32"/>
  <c r="P34"/>
  <c r="AS34" s="1"/>
  <c r="AB35"/>
  <c r="AS35" s="1"/>
  <c r="N38"/>
  <c r="AS38" s="1"/>
  <c r="AL40"/>
  <c r="AS40" s="1"/>
  <c r="AD41"/>
  <c r="AS41" s="1"/>
  <c r="N42"/>
  <c r="AS42" s="1"/>
  <c r="AD43"/>
  <c r="AS43" s="1"/>
  <c r="N45"/>
  <c r="AJ45"/>
  <c r="AH49"/>
  <c r="AS49" s="1"/>
  <c r="H54" i="6" s="1"/>
  <c r="AJ51" i="23"/>
  <c r="AS51" s="1"/>
  <c r="T14"/>
  <c r="AJ23"/>
  <c r="AF24"/>
  <c r="AS24" s="1"/>
  <c r="AJ25"/>
  <c r="AF28"/>
  <c r="AD33"/>
  <c r="X16" i="17"/>
  <c r="AF17"/>
  <c r="F16"/>
  <c r="AF16"/>
  <c r="AN16"/>
  <c r="AF18"/>
  <c r="AF25"/>
  <c r="P28"/>
  <c r="R34"/>
  <c r="F17"/>
  <c r="R18"/>
  <c r="P23"/>
  <c r="AH23"/>
  <c r="P25"/>
  <c r="AH25"/>
  <c r="P27"/>
  <c r="AH27"/>
  <c r="R28"/>
  <c r="AH28"/>
  <c r="P30"/>
  <c r="AF33"/>
  <c r="AF41"/>
  <c r="P45"/>
  <c r="L25" i="8"/>
  <c r="P34"/>
  <c r="AG34" s="1"/>
  <c r="AD25"/>
  <c r="F16"/>
  <c r="AG16" s="1"/>
  <c r="AD16"/>
  <c r="AD18"/>
  <c r="N28"/>
  <c r="AG28" s="1"/>
  <c r="D40" i="6"/>
  <c r="F17" i="8"/>
  <c r="P18"/>
  <c r="N23"/>
  <c r="AG23" s="1"/>
  <c r="N25"/>
  <c r="N27"/>
  <c r="P28"/>
  <c r="N30"/>
  <c r="AG30" s="1"/>
  <c r="AD33"/>
  <c r="AD41"/>
  <c r="AG41" s="1"/>
  <c r="N45"/>
  <c r="AU16" i="17" l="1"/>
  <c r="E21" i="6" s="1"/>
  <c r="AG33" i="8"/>
  <c r="AG45"/>
  <c r="D50" i="6" s="1"/>
  <c r="AG42" i="8"/>
  <c r="D47" i="6" s="1"/>
  <c r="AG38" i="8"/>
  <c r="D43" i="6" s="1"/>
  <c r="AG39" i="8"/>
  <c r="D44" i="6" s="1"/>
  <c r="AG29" i="8"/>
  <c r="D34" i="6" s="1"/>
  <c r="AG26" i="8"/>
  <c r="D31" i="6" s="1"/>
  <c r="AG32" i="8"/>
  <c r="D37" i="6" s="1"/>
  <c r="AG25" i="8"/>
  <c r="AG21"/>
  <c r="D26" i="6" s="1"/>
  <c r="H57"/>
  <c r="H29"/>
  <c r="AS25" i="23"/>
  <c r="AS16"/>
  <c r="AS32"/>
  <c r="AU41" i="17"/>
  <c r="E46" i="6" s="1"/>
  <c r="AU30" i="17"/>
  <c r="E35" i="6" s="1"/>
  <c r="AU34" i="17"/>
  <c r="E39" i="6" s="1"/>
  <c r="V18" i="17"/>
  <c r="V17"/>
  <c r="AU17" s="1"/>
  <c r="E22" i="6" s="1"/>
  <c r="V27" i="17"/>
  <c r="T45"/>
  <c r="T23"/>
  <c r="AU23" s="1"/>
  <c r="E28" i="6" s="1"/>
  <c r="T18" i="17"/>
  <c r="AU18" s="1"/>
  <c r="E23" i="6" s="1"/>
  <c r="T28" i="17"/>
  <c r="T29"/>
  <c r="AU29" s="1"/>
  <c r="E34" i="6" s="1"/>
  <c r="T33" i="17"/>
  <c r="AU33" s="1"/>
  <c r="E38" i="6" s="1"/>
  <c r="AU27" i="17"/>
  <c r="E32" i="6" s="1"/>
  <c r="AU28" i="17"/>
  <c r="E33" i="6" s="1"/>
  <c r="AU25" i="17"/>
  <c r="E30" i="6" s="1"/>
  <c r="AU45" i="17"/>
  <c r="E50" i="6" s="1"/>
  <c r="D46"/>
  <c r="D35"/>
  <c r="D39"/>
  <c r="T18" i="8"/>
  <c r="AG18" s="1"/>
  <c r="T27"/>
  <c r="AG27" s="1"/>
  <c r="T17"/>
  <c r="AG17" s="1"/>
  <c r="D22" i="6" s="1"/>
  <c r="V16" i="8"/>
  <c r="D21" i="6" s="1"/>
  <c r="V40" i="8"/>
  <c r="D38" i="6"/>
  <c r="R28" i="1"/>
  <c r="R29"/>
  <c r="R33"/>
  <c r="R45"/>
  <c r="R23"/>
  <c r="R18"/>
  <c r="R45" i="23"/>
  <c r="AS45" s="1"/>
  <c r="R29"/>
  <c r="AS29" s="1"/>
  <c r="R23"/>
  <c r="AS23" s="1"/>
  <c r="R18"/>
  <c r="R33"/>
  <c r="AS33" s="1"/>
  <c r="R28"/>
  <c r="AS28" s="1"/>
  <c r="T27"/>
  <c r="AS27" s="1"/>
  <c r="F32" i="6" s="1"/>
  <c r="T18" i="23"/>
  <c r="T17"/>
  <c r="AS17" s="1"/>
  <c r="D33" i="6"/>
  <c r="D30"/>
  <c r="D28"/>
  <c r="AG40" i="8" l="1"/>
  <c r="D45" i="6" s="1"/>
  <c r="D32"/>
  <c r="D23"/>
  <c r="AS18" i="23"/>
  <c r="AD14" i="1"/>
  <c r="L14"/>
  <c r="J14"/>
  <c r="J22" s="1"/>
  <c r="H27" i="6" s="1"/>
  <c r="AJ14" i="1"/>
  <c r="P14"/>
  <c r="P26" s="1"/>
  <c r="H31" i="6" s="1"/>
  <c r="AB14" i="1"/>
  <c r="AB35" s="1"/>
  <c r="H40" i="6" s="1"/>
  <c r="I40" s="1"/>
  <c r="H14" i="1"/>
  <c r="AR14"/>
  <c r="AR44" s="1"/>
  <c r="H49" i="6" s="1"/>
  <c r="Z14" i="1"/>
  <c r="Z37" s="1"/>
  <c r="H42" i="6" s="1"/>
  <c r="AL14" i="1"/>
  <c r="X14"/>
  <c r="X36" s="1"/>
  <c r="H41" i="6" s="1"/>
  <c r="AN14" i="1"/>
  <c r="AN36" s="1"/>
  <c r="V14"/>
  <c r="N14"/>
  <c r="V15" l="1"/>
  <c r="H20" i="6" s="1"/>
  <c r="V47" i="1"/>
  <c r="H52" i="6" s="1"/>
  <c r="V16" i="1"/>
  <c r="T14"/>
  <c r="H21"/>
  <c r="H26" i="6" s="1"/>
  <c r="H20" i="1"/>
  <c r="H25" i="6" s="1"/>
  <c r="AD43" i="1"/>
  <c r="H48" i="6" s="1"/>
  <c r="AD33" i="1"/>
  <c r="H38" i="6" s="1"/>
  <c r="AD18" i="1"/>
  <c r="AD16"/>
  <c r="AD48"/>
  <c r="H53" i="6" s="1"/>
  <c r="AD41" i="1"/>
  <c r="H46" i="6" s="1"/>
  <c r="AD25" i="1"/>
  <c r="AD17"/>
  <c r="N42"/>
  <c r="H47" i="6" s="1"/>
  <c r="N38" i="1"/>
  <c r="H43" i="6" s="1"/>
  <c r="I43" s="1"/>
  <c r="AL50" i="1"/>
  <c r="H55" i="6" s="1"/>
  <c r="AL40" i="1"/>
  <c r="H45" i="6" s="1"/>
  <c r="AL16" i="1"/>
  <c r="AJ25"/>
  <c r="AJ29"/>
  <c r="H34" i="6" s="1"/>
  <c r="AJ45" i="1"/>
  <c r="AJ28"/>
  <c r="AJ51"/>
  <c r="H56" i="6" s="1"/>
  <c r="AJ23" i="1"/>
  <c r="L39"/>
  <c r="H44" i="6" s="1"/>
  <c r="L31" i="1"/>
  <c r="H36" i="6" s="1"/>
  <c r="P32" i="1"/>
  <c r="H37" i="6" s="1"/>
  <c r="P34" i="1"/>
  <c r="H39" i="6" s="1"/>
  <c r="P28" i="1"/>
  <c r="P18"/>
  <c r="N46"/>
  <c r="H51" i="6" s="1"/>
  <c r="N30" i="1"/>
  <c r="H35" i="6" s="1"/>
  <c r="N25" i="1"/>
  <c r="N45"/>
  <c r="H50" i="6" s="1"/>
  <c r="N27" i="1"/>
  <c r="N23"/>
  <c r="H28" i="6" s="1"/>
  <c r="F19" i="1"/>
  <c r="H24" i="6" s="1"/>
  <c r="F16" i="1"/>
  <c r="H21" i="6" s="1"/>
  <c r="F17" i="1"/>
  <c r="L25"/>
  <c r="H30" i="6" s="1"/>
  <c r="N28" i="1"/>
  <c r="T17" l="1"/>
  <c r="H22" i="6" s="1"/>
  <c r="I22" s="1"/>
  <c r="T18" i="1"/>
  <c r="T27"/>
  <c r="AS27" s="1"/>
  <c r="C32" i="6" s="1"/>
  <c r="H32" s="1"/>
  <c r="H23"/>
  <c r="H33"/>
  <c r="I42"/>
  <c r="I35"/>
  <c r="I41"/>
  <c r="I29"/>
  <c r="I48"/>
  <c r="I25"/>
</calcChain>
</file>

<file path=xl/sharedStrings.xml><?xml version="1.0" encoding="utf-8"?>
<sst xmlns="http://schemas.openxmlformats.org/spreadsheetml/2006/main" count="889" uniqueCount="199">
  <si>
    <t>№ п/п</t>
  </si>
  <si>
    <t>Сахар</t>
  </si>
  <si>
    <t>Молоко</t>
  </si>
  <si>
    <t>Масло сливочное</t>
  </si>
  <si>
    <t>норма на 1ч</t>
  </si>
  <si>
    <t>Батон</t>
  </si>
  <si>
    <t>1  завтрак</t>
  </si>
  <si>
    <t>2 завтрак</t>
  </si>
  <si>
    <t>Морковь</t>
  </si>
  <si>
    <t>Горошек зел/конс</t>
  </si>
  <si>
    <t>Масло растительное</t>
  </si>
  <si>
    <t>Капуста свежая</t>
  </si>
  <si>
    <t>Картофель</t>
  </si>
  <si>
    <t>Лук репка</t>
  </si>
  <si>
    <t>Томатная паста</t>
  </si>
  <si>
    <t>Сметана</t>
  </si>
  <si>
    <t>Мука</t>
  </si>
  <si>
    <t>Хлеб 1/с</t>
  </si>
  <si>
    <t>Хлеб/рж</t>
  </si>
  <si>
    <t>обед</t>
  </si>
  <si>
    <t>полдник</t>
  </si>
  <si>
    <t>ужин</t>
  </si>
  <si>
    <t>Свекла</t>
  </si>
  <si>
    <t>Яйцо</t>
  </si>
  <si>
    <t>Сок</t>
  </si>
  <si>
    <t>ИТОГ</t>
  </si>
  <si>
    <t>Наименование</t>
  </si>
  <si>
    <t>норма на</t>
  </si>
  <si>
    <t>Соль</t>
  </si>
  <si>
    <t>кг/л</t>
  </si>
  <si>
    <t>Хлеб/пш. 1/с/15</t>
  </si>
  <si>
    <t>Утверждаю</t>
  </si>
  <si>
    <t>расшифровка подписи</t>
  </si>
  <si>
    <t>подпись</t>
  </si>
  <si>
    <t>Меню-требование</t>
  </si>
  <si>
    <t>Форма № 299-мех по ОКУД</t>
  </si>
  <si>
    <r>
      <rPr>
        <sz val="10"/>
        <color theme="1"/>
        <rFont val="Times New Roman"/>
        <family val="1"/>
        <charset val="204"/>
      </rPr>
      <t>Центральная бухгалтерия</t>
    </r>
    <r>
      <rPr>
        <sz val="11"/>
        <color theme="1"/>
        <rFont val="Times New Roman"/>
        <family val="1"/>
        <charset val="204"/>
      </rPr>
      <t xml:space="preserve">  </t>
    </r>
    <r>
      <rPr>
        <sz val="12"/>
        <color theme="1"/>
        <rFont val="Times New Roman"/>
        <family val="1"/>
        <charset val="204"/>
      </rPr>
      <t>Управление образования</t>
    </r>
  </si>
  <si>
    <t>Руководитель учреждения:</t>
  </si>
  <si>
    <r>
      <t xml:space="preserve">на выдачу продуктов питания № </t>
    </r>
    <r>
      <rPr>
        <sz val="10"/>
        <color rgb="FFFF0000"/>
        <rFont val="Times New Roman"/>
        <family val="1"/>
        <charset val="204"/>
      </rPr>
      <t>44</t>
    </r>
  </si>
  <si>
    <t>Плановаая численость</t>
  </si>
  <si>
    <t>Фактическая численость</t>
  </si>
  <si>
    <r>
      <rPr>
        <sz val="10"/>
        <color theme="1"/>
        <rFont val="Times New Roman"/>
        <family val="1"/>
        <charset val="204"/>
      </rPr>
      <t xml:space="preserve">Учреждение </t>
    </r>
    <r>
      <rPr>
        <b/>
        <sz val="12"/>
        <color theme="1"/>
        <rFont val="Times New Roman"/>
        <family val="1"/>
        <charset val="204"/>
      </rPr>
      <t>МАДОУ ДСКН № 8</t>
    </r>
    <r>
      <rPr>
        <b/>
        <sz val="10"/>
        <color theme="1"/>
        <rFont val="Times New Roman"/>
        <family val="1"/>
        <charset val="204"/>
      </rPr>
      <t xml:space="preserve">    </t>
    </r>
    <r>
      <rPr>
        <sz val="10"/>
        <color theme="1"/>
        <rFont val="Times New Roman"/>
        <family val="1"/>
        <charset val="204"/>
      </rPr>
      <t xml:space="preserve">                  по ОКПО</t>
    </r>
  </si>
  <si>
    <t>Кладовщик</t>
  </si>
  <si>
    <r>
      <rPr>
        <sz val="7"/>
        <color theme="1"/>
        <rFont val="Times New Roman"/>
        <family val="1"/>
        <charset val="204"/>
      </rPr>
      <t xml:space="preserve">                     </t>
    </r>
    <r>
      <rPr>
        <u/>
        <sz val="7"/>
        <color theme="1"/>
        <rFont val="Times New Roman"/>
        <family val="1"/>
        <charset val="204"/>
      </rPr>
      <t xml:space="preserve"> расшифровка подписи</t>
    </r>
  </si>
  <si>
    <t>Повар</t>
  </si>
  <si>
    <r>
      <rPr>
        <sz val="7"/>
        <color theme="1"/>
        <rFont val="Times New Roman"/>
        <family val="1"/>
        <charset val="204"/>
      </rPr>
      <t xml:space="preserve">                   </t>
    </r>
    <r>
      <rPr>
        <u/>
        <sz val="7"/>
        <color theme="1"/>
        <rFont val="Times New Roman"/>
        <family val="1"/>
        <charset val="204"/>
      </rPr>
      <t xml:space="preserve"> расшифровка подписи</t>
    </r>
  </si>
  <si>
    <r>
      <rPr>
        <sz val="7"/>
        <color theme="1"/>
        <rFont val="Times New Roman"/>
        <family val="1"/>
        <charset val="204"/>
      </rPr>
      <t xml:space="preserve">       </t>
    </r>
    <r>
      <rPr>
        <u/>
        <sz val="7"/>
        <color theme="1"/>
        <rFont val="Times New Roman"/>
        <family val="1"/>
        <charset val="204"/>
      </rPr>
      <t xml:space="preserve"> расшифровка подписи</t>
    </r>
  </si>
  <si>
    <r>
      <rPr>
        <sz val="7"/>
        <color theme="1"/>
        <rFont val="Times New Roman"/>
        <family val="1"/>
        <charset val="204"/>
      </rPr>
      <t xml:space="preserve">  </t>
    </r>
    <r>
      <rPr>
        <u/>
        <sz val="7"/>
        <color theme="1"/>
        <rFont val="Times New Roman"/>
        <family val="1"/>
        <charset val="204"/>
      </rPr>
      <t xml:space="preserve"> расшифровка подписи</t>
    </r>
  </si>
  <si>
    <t>Хлеб/рж/35</t>
  </si>
  <si>
    <t>3-7 лет, 12 час. прибывание/чел.</t>
  </si>
  <si>
    <t>3-7 лет, 10 час. прибывание/чел.</t>
  </si>
  <si>
    <t>3-7 лет, оздоров-ой нап-ти, 12 час. прибывание/чел.</t>
  </si>
  <si>
    <t>1,5-3г., 12 час. прибывание/чел.</t>
  </si>
  <si>
    <t>банки, штуки</t>
  </si>
  <si>
    <t>Центральная бухгалтерия Управление образование</t>
  </si>
  <si>
    <t>плановая численость</t>
  </si>
  <si>
    <t>фактическая численость</t>
  </si>
  <si>
    <r>
      <t xml:space="preserve">Учреждение </t>
    </r>
    <r>
      <rPr>
        <b/>
        <sz val="10"/>
        <color theme="1"/>
        <rFont val="Times New Roman"/>
        <family val="1"/>
        <charset val="204"/>
      </rPr>
      <t xml:space="preserve">МАДОУ ДСКН № 8                                          </t>
    </r>
    <r>
      <rPr>
        <sz val="10"/>
        <color theme="1"/>
        <rFont val="Times New Roman"/>
        <family val="1"/>
        <charset val="204"/>
      </rPr>
      <t xml:space="preserve"> по ОКПО</t>
    </r>
  </si>
  <si>
    <t>3-7л/12час., прибывание</t>
  </si>
  <si>
    <t>3-7л/10час., прибывание</t>
  </si>
  <si>
    <t>3-7л/12час., прибывание (озд-ой нап-ти)</t>
  </si>
  <si>
    <t>1,5-3г/12час., прибывание</t>
  </si>
  <si>
    <t>расшифровка фамилии</t>
  </si>
  <si>
    <t>Итого сырья, кг, л/чел.</t>
  </si>
  <si>
    <t>Меню-раскладка</t>
  </si>
  <si>
    <t>итого:</t>
  </si>
  <si>
    <t>Лавровый лист</t>
  </si>
  <si>
    <t>Зелень</t>
  </si>
  <si>
    <t>Дрожжи</t>
  </si>
  <si>
    <t>Говядина б/к</t>
  </si>
  <si>
    <t>Огурцы соленые</t>
  </si>
  <si>
    <t>Чай заварка</t>
  </si>
  <si>
    <t>Хлеб/пш. 1/с/30</t>
  </si>
  <si>
    <t>Хлеб/рж/37</t>
  </si>
  <si>
    <t>Фрукты</t>
  </si>
  <si>
    <t xml:space="preserve">Иванова С.Н. </t>
  </si>
  <si>
    <t>"25" марта 2021г.</t>
  </si>
  <si>
    <r>
      <rPr>
        <sz val="11"/>
        <color theme="1"/>
        <rFont val="Times New Roman"/>
        <family val="1"/>
        <charset val="204"/>
      </rPr>
      <t>Заведующий МАДОУ ДСКН № 8</t>
    </r>
    <r>
      <rPr>
        <b/>
        <sz val="11"/>
        <color theme="1"/>
        <rFont val="Times New Roman"/>
        <family val="1"/>
        <charset val="204"/>
      </rPr>
      <t xml:space="preserve">                                      </t>
    </r>
    <r>
      <rPr>
        <b/>
        <sz val="11"/>
        <color rgb="FFFF0000"/>
        <rFont val="Times New Roman"/>
        <family val="1"/>
        <charset val="204"/>
      </rPr>
      <t>С.Н. Иванова</t>
    </r>
  </si>
  <si>
    <r>
      <t xml:space="preserve">Врач (диетсистра)                                                             </t>
    </r>
    <r>
      <rPr>
        <b/>
        <sz val="11"/>
        <color rgb="FFFF0000"/>
        <rFont val="Times New Roman"/>
        <family val="1"/>
        <charset val="204"/>
      </rPr>
      <t>Л.А.Петрова</t>
    </r>
  </si>
  <si>
    <r>
      <t xml:space="preserve">                                                             </t>
    </r>
    <r>
      <rPr>
        <b/>
        <sz val="11"/>
        <color rgb="FFFF0000"/>
        <rFont val="Times New Roman"/>
        <family val="1"/>
        <charset val="204"/>
      </rPr>
      <t>Л.А. Сидорова</t>
    </r>
  </si>
  <si>
    <r>
      <t xml:space="preserve">Кладовщик                                                               </t>
    </r>
    <r>
      <rPr>
        <b/>
        <sz val="11"/>
        <color rgb="FFFF0000"/>
        <rFont val="Times New Roman"/>
        <family val="1"/>
        <charset val="204"/>
      </rPr>
      <t>Л.П. Быстрова</t>
    </r>
    <r>
      <rPr>
        <sz val="11"/>
        <color theme="1"/>
        <rFont val="Times New Roman"/>
        <family val="1"/>
        <charset val="204"/>
      </rPr>
      <t xml:space="preserve">                           </t>
    </r>
  </si>
  <si>
    <r>
      <rPr>
        <sz val="11"/>
        <color theme="1"/>
        <rFont val="Times New Roman"/>
        <family val="1"/>
        <charset val="204"/>
      </rPr>
      <t>Заведующий МАДОУ ДСКН № 8</t>
    </r>
    <r>
      <rPr>
        <b/>
        <sz val="11"/>
        <color theme="1"/>
        <rFont val="Times New Roman"/>
        <family val="1"/>
        <charset val="204"/>
      </rPr>
      <t xml:space="preserve">                           </t>
    </r>
    <r>
      <rPr>
        <b/>
        <sz val="11"/>
        <color rgb="FFFF0000"/>
        <rFont val="Times New Roman"/>
        <family val="1"/>
        <charset val="204"/>
      </rPr>
      <t>С.Н. Иванова</t>
    </r>
  </si>
  <si>
    <r>
      <t xml:space="preserve">Врач (диетсистра)                                                 </t>
    </r>
    <r>
      <rPr>
        <b/>
        <sz val="11"/>
        <color rgb="FFFF0000"/>
        <rFont val="Times New Roman"/>
        <family val="1"/>
        <charset val="204"/>
      </rPr>
      <t>Л.А.Петрова</t>
    </r>
  </si>
  <si>
    <r>
      <t xml:space="preserve">                                                            </t>
    </r>
    <r>
      <rPr>
        <b/>
        <sz val="11"/>
        <color rgb="FFFF0000"/>
        <rFont val="Times New Roman"/>
        <family val="1"/>
        <charset val="204"/>
      </rPr>
      <t xml:space="preserve"> Л.А. Сидорова</t>
    </r>
  </si>
  <si>
    <r>
      <t xml:space="preserve">                                                          </t>
    </r>
    <r>
      <rPr>
        <b/>
        <sz val="11"/>
        <color rgb="FFFF0000"/>
        <rFont val="Times New Roman"/>
        <family val="1"/>
        <charset val="204"/>
      </rPr>
      <t xml:space="preserve"> Л.П. Быстрова  </t>
    </r>
  </si>
  <si>
    <t>Соки фруктовые/ 110</t>
  </si>
  <si>
    <t>Хлеб/пш. 1/с/20</t>
  </si>
  <si>
    <t>Хлеб/рж/30</t>
  </si>
  <si>
    <t>Хлеб/пш 1/с/10</t>
  </si>
  <si>
    <t>Хлеб/пш. 1/с/10</t>
  </si>
  <si>
    <t>Хлеб/рж/25</t>
  </si>
  <si>
    <t>3-7л/кратковременое</t>
  </si>
  <si>
    <t>3-7 лет, кратк-ое прибывание</t>
  </si>
  <si>
    <r>
      <t xml:space="preserve">Врач (диетсистра)                                                                </t>
    </r>
    <r>
      <rPr>
        <b/>
        <sz val="11"/>
        <color rgb="FFFF0000"/>
        <rFont val="Times New Roman"/>
        <family val="1"/>
        <charset val="204"/>
      </rPr>
      <t>Л.А.Петрова</t>
    </r>
  </si>
  <si>
    <r>
      <t xml:space="preserve">Кладовщик                          </t>
    </r>
    <r>
      <rPr>
        <b/>
        <sz val="11"/>
        <color rgb="FFFF0000"/>
        <rFont val="Times New Roman"/>
        <family val="1"/>
        <charset val="204"/>
      </rPr>
      <t>Л.П. Быстрова</t>
    </r>
  </si>
  <si>
    <r>
      <t xml:space="preserve">            </t>
    </r>
    <r>
      <rPr>
        <b/>
        <sz val="11"/>
        <color rgb="FFFF0000"/>
        <rFont val="Times New Roman"/>
        <family val="1"/>
        <charset val="204"/>
      </rPr>
      <t>Л.А.Сидорова</t>
    </r>
  </si>
  <si>
    <r>
      <rPr>
        <sz val="11"/>
        <color theme="1"/>
        <rFont val="Times New Roman"/>
        <family val="1"/>
        <charset val="204"/>
      </rPr>
      <t xml:space="preserve">                                             Заведующий МАДОУ ДСКН № 8</t>
    </r>
    <r>
      <rPr>
        <b/>
        <sz val="11"/>
        <color theme="1"/>
        <rFont val="Times New Roman"/>
        <family val="1"/>
        <charset val="204"/>
      </rPr>
      <t xml:space="preserve">                        </t>
    </r>
    <r>
      <rPr>
        <b/>
        <sz val="11"/>
        <color rgb="FFFF0000"/>
        <rFont val="Times New Roman"/>
        <family val="1"/>
        <charset val="204"/>
      </rPr>
      <t xml:space="preserve">   С.Н. Иванова</t>
    </r>
  </si>
  <si>
    <r>
      <t xml:space="preserve">                          Врач (диетсистра)                                               </t>
    </r>
    <r>
      <rPr>
        <sz val="11"/>
        <color rgb="FFFF0000"/>
        <rFont val="Times New Roman"/>
        <family val="1"/>
        <charset val="204"/>
      </rPr>
      <t xml:space="preserve">  </t>
    </r>
    <r>
      <rPr>
        <b/>
        <sz val="11"/>
        <color rgb="FFFF0000"/>
        <rFont val="Times New Roman"/>
        <family val="1"/>
        <charset val="204"/>
      </rPr>
      <t>Л.А.Петрова</t>
    </r>
  </si>
  <si>
    <r>
      <rPr>
        <sz val="7"/>
        <color theme="1"/>
        <rFont val="Times New Roman"/>
        <family val="1"/>
        <charset val="204"/>
      </rPr>
      <t xml:space="preserve">                                                                       </t>
    </r>
    <r>
      <rPr>
        <u/>
        <sz val="7"/>
        <color theme="1"/>
        <rFont val="Times New Roman"/>
        <family val="1"/>
        <charset val="204"/>
      </rPr>
      <t xml:space="preserve">   расшифровка подписи</t>
    </r>
  </si>
  <si>
    <t xml:space="preserve"> подпись</t>
  </si>
  <si>
    <r>
      <rPr>
        <sz val="7"/>
        <color theme="1"/>
        <rFont val="Times New Roman"/>
        <family val="1"/>
        <charset val="204"/>
      </rPr>
      <t xml:space="preserve">                                       </t>
    </r>
    <r>
      <rPr>
        <u/>
        <sz val="7"/>
        <color theme="1"/>
        <rFont val="Times New Roman"/>
        <family val="1"/>
        <charset val="204"/>
      </rPr>
      <t xml:space="preserve">  подпись</t>
    </r>
  </si>
  <si>
    <t xml:space="preserve"> расшифровка подписи</t>
  </si>
  <si>
    <r>
      <rPr>
        <sz val="11"/>
        <color theme="1"/>
        <rFont val="Times New Roman"/>
        <family val="1"/>
        <charset val="204"/>
      </rPr>
      <t>Заведующий МАДОУ ДСКН № 8</t>
    </r>
    <r>
      <rPr>
        <b/>
        <sz val="11"/>
        <color theme="1"/>
        <rFont val="Times New Roman"/>
        <family val="1"/>
        <charset val="204"/>
      </rPr>
      <t xml:space="preserve">                </t>
    </r>
    <r>
      <rPr>
        <b/>
        <sz val="11"/>
        <color rgb="FFFF0000"/>
        <rFont val="Times New Roman"/>
        <family val="1"/>
        <charset val="204"/>
      </rPr>
      <t xml:space="preserve">      С.Н. Иванова</t>
    </r>
  </si>
  <si>
    <r>
      <t xml:space="preserve">             Кладовщик                             </t>
    </r>
    <r>
      <rPr>
        <b/>
        <sz val="11"/>
        <color rgb="FFFF0000"/>
        <rFont val="Times New Roman"/>
        <family val="1"/>
        <charset val="204"/>
      </rPr>
      <t>Л.П.Быстрова</t>
    </r>
    <r>
      <rPr>
        <sz val="11"/>
        <color rgb="FFFF0000"/>
        <rFont val="Times New Roman"/>
        <family val="1"/>
        <charset val="204"/>
      </rPr>
      <t xml:space="preserve">     </t>
    </r>
    <r>
      <rPr>
        <sz val="11"/>
        <color theme="1"/>
        <rFont val="Times New Roman"/>
        <family val="1"/>
        <charset val="204"/>
      </rPr>
      <t xml:space="preserve">                      </t>
    </r>
  </si>
  <si>
    <r>
      <t xml:space="preserve">Врач (диетсистра)                             </t>
    </r>
    <r>
      <rPr>
        <sz val="11"/>
        <color rgb="FFFF0000"/>
        <rFont val="Times New Roman"/>
        <family val="1"/>
        <charset val="204"/>
      </rPr>
      <t xml:space="preserve"> </t>
    </r>
    <r>
      <rPr>
        <b/>
        <sz val="11"/>
        <color rgb="FFFF0000"/>
        <rFont val="Times New Roman"/>
        <family val="1"/>
        <charset val="204"/>
      </rPr>
      <t>Л.А.Петрова</t>
    </r>
  </si>
  <si>
    <r>
      <rPr>
        <sz val="11"/>
        <color theme="1"/>
        <rFont val="Times New Roman"/>
        <family val="1"/>
        <charset val="204"/>
      </rPr>
      <t xml:space="preserve">                               Заведующий МАДОУ ДСКН № 8</t>
    </r>
    <r>
      <rPr>
        <b/>
        <sz val="11"/>
        <color theme="1"/>
        <rFont val="Times New Roman"/>
        <family val="1"/>
        <charset val="204"/>
      </rPr>
      <t xml:space="preserve">                           </t>
    </r>
    <r>
      <rPr>
        <b/>
        <sz val="11"/>
        <color rgb="FFFF0000"/>
        <rFont val="Times New Roman"/>
        <family val="1"/>
        <charset val="204"/>
      </rPr>
      <t>С.Н. Иванова</t>
    </r>
  </si>
  <si>
    <r>
      <t xml:space="preserve">            Кладовщик                                    </t>
    </r>
    <r>
      <rPr>
        <b/>
        <sz val="11"/>
        <color rgb="FFFF0000"/>
        <rFont val="Times New Roman"/>
        <family val="1"/>
        <charset val="204"/>
      </rPr>
      <t>Л.П. Быстрова</t>
    </r>
    <r>
      <rPr>
        <sz val="11"/>
        <color theme="1"/>
        <rFont val="Times New Roman"/>
        <family val="1"/>
        <charset val="204"/>
      </rPr>
      <t xml:space="preserve">                           </t>
    </r>
  </si>
  <si>
    <t>Л.Н. Сидорова</t>
  </si>
  <si>
    <r>
      <t xml:space="preserve">                                 Врач (диетсистра)                            </t>
    </r>
    <r>
      <rPr>
        <b/>
        <sz val="11"/>
        <color rgb="FFFF0000"/>
        <rFont val="Times New Roman"/>
        <family val="1"/>
        <charset val="204"/>
      </rPr>
      <t>Л.А.Петрова</t>
    </r>
  </si>
  <si>
    <r>
      <t xml:space="preserve">Кладовщик                    </t>
    </r>
    <r>
      <rPr>
        <sz val="11"/>
        <color rgb="FFFF0000"/>
        <rFont val="Times New Roman"/>
        <family val="1"/>
        <charset val="204"/>
      </rPr>
      <t xml:space="preserve"> </t>
    </r>
    <r>
      <rPr>
        <b/>
        <sz val="11"/>
        <color rgb="FFFF0000"/>
        <rFont val="Times New Roman"/>
        <family val="1"/>
        <charset val="204"/>
      </rPr>
      <t>Л.П. Быстрова</t>
    </r>
  </si>
  <si>
    <r>
      <t xml:space="preserve">               </t>
    </r>
    <r>
      <rPr>
        <b/>
        <sz val="11"/>
        <color rgb="FFFF0000"/>
        <rFont val="Times New Roman"/>
        <family val="1"/>
        <charset val="204"/>
      </rPr>
      <t xml:space="preserve"> Л.А. Сидорова</t>
    </r>
  </si>
  <si>
    <r>
      <t xml:space="preserve">Врач (диетсистра)                    </t>
    </r>
    <r>
      <rPr>
        <b/>
        <sz val="11"/>
        <color rgb="FFFF0000"/>
        <rFont val="Times New Roman"/>
        <family val="1"/>
        <charset val="204"/>
      </rPr>
      <t>Л.А.Петрова</t>
    </r>
  </si>
  <si>
    <t xml:space="preserve"> </t>
  </si>
  <si>
    <r>
      <rPr>
        <sz val="11"/>
        <color theme="1"/>
        <rFont val="Times New Roman"/>
        <family val="1"/>
        <charset val="204"/>
      </rPr>
      <t>Заведующий МАДОУ ДСКН № 8</t>
    </r>
    <r>
      <rPr>
        <b/>
        <sz val="11"/>
        <color theme="1"/>
        <rFont val="Times New Roman"/>
        <family val="1"/>
        <charset val="204"/>
      </rPr>
      <t xml:space="preserve">                      </t>
    </r>
    <r>
      <rPr>
        <b/>
        <sz val="11"/>
        <color rgb="FFFF0000"/>
        <rFont val="Times New Roman"/>
        <family val="1"/>
        <charset val="204"/>
      </rPr>
      <t xml:space="preserve">С.Н.Иванова                                            </t>
    </r>
    <r>
      <rPr>
        <sz val="11"/>
        <rFont val="Times New Roman"/>
        <family val="1"/>
        <charset val="204"/>
      </rPr>
      <t xml:space="preserve">Кладовщик  </t>
    </r>
    <r>
      <rPr>
        <b/>
        <sz val="11"/>
        <color rgb="FFFF0000"/>
        <rFont val="Times New Roman"/>
        <family val="1"/>
        <charset val="204"/>
      </rPr>
      <t xml:space="preserve">                Л.П.Быстрова</t>
    </r>
  </si>
  <si>
    <r>
      <t xml:space="preserve">                     </t>
    </r>
    <r>
      <rPr>
        <b/>
        <sz val="11"/>
        <color rgb="FFFF0000"/>
        <rFont val="Times New Roman"/>
        <family val="1"/>
        <charset val="204"/>
      </rPr>
      <t xml:space="preserve"> Л.А. Сидорова</t>
    </r>
  </si>
  <si>
    <r>
      <rPr>
        <sz val="7"/>
        <color theme="1"/>
        <rFont val="Times New Roman"/>
        <family val="1"/>
        <charset val="204"/>
      </rPr>
      <t xml:space="preserve">           </t>
    </r>
    <r>
      <rPr>
        <u/>
        <sz val="7"/>
        <color theme="1"/>
        <rFont val="Times New Roman"/>
        <family val="1"/>
        <charset val="204"/>
      </rPr>
      <t xml:space="preserve"> подпись </t>
    </r>
    <r>
      <rPr>
        <sz val="7"/>
        <color theme="1"/>
        <rFont val="Times New Roman"/>
        <family val="1"/>
        <charset val="204"/>
      </rPr>
      <t xml:space="preserve">                                                   </t>
    </r>
    <r>
      <rPr>
        <u/>
        <sz val="7"/>
        <color theme="1"/>
        <rFont val="Times New Roman"/>
        <family val="1"/>
        <charset val="204"/>
      </rPr>
      <t xml:space="preserve"> расшифровка подписи</t>
    </r>
  </si>
  <si>
    <r>
      <rPr>
        <sz val="7"/>
        <color theme="1"/>
        <rFont val="Times New Roman"/>
        <family val="1"/>
        <charset val="204"/>
      </rPr>
      <t xml:space="preserve">             </t>
    </r>
    <r>
      <rPr>
        <u/>
        <sz val="7"/>
        <color theme="1"/>
        <rFont val="Times New Roman"/>
        <family val="1"/>
        <charset val="204"/>
      </rPr>
      <t xml:space="preserve"> расшифровка подписи</t>
    </r>
  </si>
  <si>
    <t xml:space="preserve">                             Меню- расскладка</t>
  </si>
  <si>
    <t>Центральная бухгалтерия  Управление образования</t>
  </si>
  <si>
    <r>
      <t xml:space="preserve">Учреждение </t>
    </r>
    <r>
      <rPr>
        <b/>
        <sz val="8"/>
        <color theme="1"/>
        <rFont val="Times New Roman"/>
        <family val="1"/>
        <charset val="204"/>
      </rPr>
      <t xml:space="preserve">МАДОУ ДСКН № 8    </t>
    </r>
    <r>
      <rPr>
        <sz val="8"/>
        <color theme="1"/>
        <rFont val="Times New Roman"/>
        <family val="1"/>
        <charset val="204"/>
      </rPr>
      <t xml:space="preserve">                  по ОКПО</t>
    </r>
  </si>
  <si>
    <r>
      <rPr>
        <sz val="7"/>
        <color theme="1"/>
        <rFont val="Times New Roman"/>
        <family val="1"/>
        <charset val="204"/>
      </rPr>
      <t xml:space="preserve">                 </t>
    </r>
    <r>
      <rPr>
        <u/>
        <sz val="7"/>
        <color theme="1"/>
        <rFont val="Times New Roman"/>
        <family val="1"/>
        <charset val="204"/>
      </rPr>
      <t>подпись</t>
    </r>
  </si>
  <si>
    <r>
      <rPr>
        <sz val="7"/>
        <color theme="1"/>
        <rFont val="Times New Roman"/>
        <family val="1"/>
        <charset val="204"/>
      </rPr>
      <t xml:space="preserve">   </t>
    </r>
    <r>
      <rPr>
        <u/>
        <sz val="7"/>
        <color theme="1"/>
        <rFont val="Times New Roman"/>
        <family val="1"/>
        <charset val="204"/>
      </rPr>
      <t xml:space="preserve"> расшифровка подписи</t>
    </r>
  </si>
  <si>
    <r>
      <rPr>
        <sz val="11"/>
        <color theme="1"/>
        <rFont val="Times New Roman"/>
        <family val="1"/>
        <charset val="204"/>
      </rPr>
      <t>Заведующий МАДОУ ДСКН № 8</t>
    </r>
    <r>
      <rPr>
        <b/>
        <sz val="11"/>
        <color theme="1"/>
        <rFont val="Times New Roman"/>
        <family val="1"/>
        <charset val="204"/>
      </rPr>
      <t xml:space="preserve">                 </t>
    </r>
    <r>
      <rPr>
        <b/>
        <sz val="11"/>
        <color rgb="FFFF0000"/>
        <rFont val="Times New Roman"/>
        <family val="1"/>
        <charset val="204"/>
      </rPr>
      <t>С.Н. Иванова</t>
    </r>
  </si>
  <si>
    <r>
      <t xml:space="preserve">Врач (диетсистра)                                </t>
    </r>
    <r>
      <rPr>
        <b/>
        <sz val="11"/>
        <color rgb="FFFF0000"/>
        <rFont val="Times New Roman"/>
        <family val="1"/>
        <charset val="204"/>
      </rPr>
      <t>Л.А.Петрова</t>
    </r>
  </si>
  <si>
    <t xml:space="preserve"> Иванова С.Н.     </t>
  </si>
  <si>
    <r>
      <rPr>
        <sz val="7"/>
        <color theme="1"/>
        <rFont val="Times New Roman"/>
        <family val="1"/>
        <charset val="204"/>
      </rPr>
      <t xml:space="preserve">                               </t>
    </r>
    <r>
      <rPr>
        <u/>
        <sz val="7"/>
        <color theme="1"/>
        <rFont val="Times New Roman"/>
        <family val="1"/>
        <charset val="204"/>
      </rPr>
      <t xml:space="preserve"> подпись </t>
    </r>
    <r>
      <rPr>
        <sz val="7"/>
        <color theme="1"/>
        <rFont val="Times New Roman"/>
        <family val="1"/>
        <charset val="204"/>
      </rPr>
      <t xml:space="preserve">                                                                                                                          </t>
    </r>
    <r>
      <rPr>
        <u/>
        <sz val="7"/>
        <color theme="1"/>
        <rFont val="Times New Roman"/>
        <family val="1"/>
        <charset val="204"/>
      </rPr>
      <t>расшифровка фамилии</t>
    </r>
  </si>
  <si>
    <r>
      <rPr>
        <sz val="7"/>
        <color theme="1"/>
        <rFont val="Times New Roman"/>
        <family val="1"/>
        <charset val="204"/>
      </rPr>
      <t xml:space="preserve"> </t>
    </r>
    <r>
      <rPr>
        <sz val="7"/>
        <rFont val="Times New Roman"/>
        <family val="1"/>
        <charset val="204"/>
      </rPr>
      <t xml:space="preserve">                                                                                </t>
    </r>
    <r>
      <rPr>
        <sz val="7"/>
        <color theme="1"/>
        <rFont val="Times New Roman"/>
        <family val="1"/>
        <charset val="204"/>
      </rPr>
      <t xml:space="preserve"> </t>
    </r>
    <r>
      <rPr>
        <u/>
        <sz val="7"/>
        <color theme="1"/>
        <rFont val="Times New Roman"/>
        <family val="1"/>
        <charset val="204"/>
      </rPr>
      <t xml:space="preserve"> расшифровка фамилии</t>
    </r>
  </si>
  <si>
    <t>Омлет натуральный/ 190</t>
  </si>
  <si>
    <t>Какао с молоком/180</t>
  </si>
  <si>
    <t>Какао</t>
  </si>
  <si>
    <t>Бутерброд с сыром/25/9</t>
  </si>
  <si>
    <t>Сыр</t>
  </si>
  <si>
    <t>Салат из  свеклы с чесноком/50</t>
  </si>
  <si>
    <t>Чеснок</t>
  </si>
  <si>
    <t>Рассольник Ленинградский с мясом и со сметаной/180/15/7</t>
  </si>
  <si>
    <t>Крупа перловая</t>
  </si>
  <si>
    <t>Голубцы ленивые/70</t>
  </si>
  <si>
    <t>Соус томатный с овощами/30</t>
  </si>
  <si>
    <t>Картофельное пюре/130</t>
  </si>
  <si>
    <t>Кисель из клюквы/180</t>
  </si>
  <si>
    <t>Крахмал</t>
  </si>
  <si>
    <t>Кисломолочный пр-кт</t>
  </si>
  <si>
    <t>Кисломолочный продукт/200</t>
  </si>
  <si>
    <t>Булочка "Веснушка"/50</t>
  </si>
  <si>
    <t>Ягода свежем-ая</t>
  </si>
  <si>
    <t>Изюм</t>
  </si>
  <si>
    <t>Салат "Степной"/60</t>
  </si>
  <si>
    <t>Кондитерские изд-я витам-ые/40</t>
  </si>
  <si>
    <t>Кондитерские изд-я</t>
  </si>
  <si>
    <t>Чай с лимоном/180/7</t>
  </si>
  <si>
    <t>Лимон</t>
  </si>
  <si>
    <t>Хлеб/рж /40</t>
  </si>
  <si>
    <t>Рыба, туще-ая в томате с овощами 70/50</t>
  </si>
  <si>
    <t>Рыба св. потр-ая без гол-ы</t>
  </si>
  <si>
    <t>Омлет натуральный/ 200</t>
  </si>
  <si>
    <t>Крупа рисовая</t>
  </si>
  <si>
    <t>Картофельное пюре/135</t>
  </si>
  <si>
    <t>Омлет натуральный/ 180</t>
  </si>
  <si>
    <t>Какао с молоком/200</t>
  </si>
  <si>
    <t>Бутерброд с сыром/30/17</t>
  </si>
  <si>
    <t>Рассольник Ленинградский с мясом и со сметаной/180/20/6</t>
  </si>
  <si>
    <t>Голубцы ленивые/80</t>
  </si>
  <si>
    <t>Картофельное пюре/150</t>
  </si>
  <si>
    <t>Булочка "Веснушка"/100</t>
  </si>
  <si>
    <t>Рыба, туще-ая в томате с овощами 75/55</t>
  </si>
  <si>
    <t>Хлеб/пш 1/с/30</t>
  </si>
  <si>
    <t>Хлеб/рж /30</t>
  </si>
  <si>
    <t>Строк-тридцать восемь</t>
  </si>
  <si>
    <t>Строк-тридцать семь</t>
  </si>
  <si>
    <t>3-7 лет/12 часовое пребывание/2 день примерного меню</t>
  </si>
  <si>
    <t>3-7 лет/10 часовое пребывание/2 день примерного меню</t>
  </si>
  <si>
    <t>3-7 лет/12 часовое пребывание (озд-ой нап-ти)/2 день примерного меню</t>
  </si>
  <si>
    <t>1,5-3 лет/12 часовое пребывание/2 день примерного меню</t>
  </si>
  <si>
    <t>Омлет натуральный/ 150</t>
  </si>
  <si>
    <t>Какао с молоком/175</t>
  </si>
  <si>
    <t>Бутерброд с сыром/20/6</t>
  </si>
  <si>
    <t>Овощи натуральные (соленые или свежие)/30</t>
  </si>
  <si>
    <t>Овощи нату-ые (сол или св)</t>
  </si>
  <si>
    <t>Рассольник Ленинградский с мясом и со сметаной/150/15/7</t>
  </si>
  <si>
    <t>Голубцы ленивые/50</t>
  </si>
  <si>
    <t>Соус томатный с овощами/20</t>
  </si>
  <si>
    <t>Картофельное пюре/110</t>
  </si>
  <si>
    <t>Кисель из клюквы/150</t>
  </si>
  <si>
    <t>Булочка "Веснушка"/40</t>
  </si>
  <si>
    <t>Салат "Степной"/40</t>
  </si>
  <si>
    <t>Кондитерские изд-я витам-ые/24</t>
  </si>
  <si>
    <t>Рыба, туще-ая в томате с овощами 60/60</t>
  </si>
  <si>
    <t>Чай с лимоном/170/7</t>
  </si>
  <si>
    <t>2 день примерного меню</t>
  </si>
  <si>
    <t>3-7 лет/кратковременое  пребывание/2 день примерного меню</t>
  </si>
  <si>
    <t>Фрукты/114,24      /102</t>
  </si>
  <si>
    <t>Фрукты/123,2     /110</t>
  </si>
  <si>
    <t>Фрукты/170          /149</t>
  </si>
  <si>
    <t>Фрукты/117,6      /105</t>
  </si>
  <si>
    <t>Фрукты/114,24    /102</t>
  </si>
  <si>
    <t>Кисломолочный продукт/160</t>
  </si>
  <si>
    <t xml:space="preserve">Строка-тридцать </t>
  </si>
  <si>
    <t>Фрукты/112     /98</t>
  </si>
  <si>
    <t>Строк-тридцать шесть</t>
  </si>
</sst>
</file>

<file path=xl/styles.xml><?xml version="1.0" encoding="utf-8"?>
<styleSheet xmlns="http://schemas.openxmlformats.org/spreadsheetml/2006/main">
  <numFmts count="5">
    <numFmt numFmtId="164" formatCode="0.000"/>
    <numFmt numFmtId="165" formatCode="0.00000"/>
    <numFmt numFmtId="166" formatCode="0.0000000"/>
    <numFmt numFmtId="167" formatCode="0.000000"/>
    <numFmt numFmtId="168" formatCode="0.0000"/>
  </numFmts>
  <fonts count="39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8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u/>
      <sz val="7"/>
      <color theme="1"/>
      <name val="Times New Roman"/>
      <family val="1"/>
      <charset val="204"/>
    </font>
    <font>
      <b/>
      <u/>
      <sz val="10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8"/>
      <color rgb="FFFF000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u/>
      <sz val="11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7"/>
      <color theme="1"/>
      <name val="Calibri"/>
      <family val="2"/>
      <charset val="204"/>
      <scheme val="minor"/>
    </font>
    <font>
      <b/>
      <sz val="11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b/>
      <sz val="8"/>
      <name val="Times New Roman"/>
      <family val="1"/>
      <charset val="204"/>
    </font>
    <font>
      <sz val="11"/>
      <name val="Calibri"/>
      <family val="2"/>
      <charset val="204"/>
      <scheme val="minor"/>
    </font>
    <font>
      <i/>
      <sz val="11"/>
      <color theme="1"/>
      <name val="Times New Roman"/>
      <family val="1"/>
      <charset val="204"/>
    </font>
    <font>
      <i/>
      <sz val="11"/>
      <name val="Times New Roman"/>
      <family val="1"/>
      <charset val="204"/>
    </font>
    <font>
      <b/>
      <i/>
      <sz val="11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u/>
      <sz val="7"/>
      <name val="Times New Roman"/>
      <family val="1"/>
      <charset val="204"/>
    </font>
    <font>
      <u/>
      <sz val="7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7"/>
      <name val="Times New Roman"/>
      <family val="1"/>
      <charset val="204"/>
    </font>
    <font>
      <b/>
      <i/>
      <sz val="11"/>
      <color rgb="FF0070C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52">
    <xf numFmtId="0" fontId="0" fillId="0" borderId="0" xfId="0"/>
    <xf numFmtId="0" fontId="2" fillId="0" borderId="1" xfId="0" applyFont="1" applyBorder="1"/>
    <xf numFmtId="0" fontId="0" fillId="2" borderId="0" xfId="0" applyFill="1"/>
    <xf numFmtId="165" fontId="0" fillId="0" borderId="0" xfId="0" applyNumberFormat="1"/>
    <xf numFmtId="0" fontId="0" fillId="0" borderId="13" xfId="0" applyBorder="1"/>
    <xf numFmtId="0" fontId="6" fillId="0" borderId="0" xfId="0" applyFont="1"/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164" fontId="2" fillId="0" borderId="0" xfId="0" applyNumberFormat="1" applyFont="1" applyBorder="1"/>
    <xf numFmtId="165" fontId="4" fillId="0" borderId="0" xfId="0" applyNumberFormat="1" applyFont="1" applyBorder="1"/>
    <xf numFmtId="0" fontId="0" fillId="0" borderId="0" xfId="0" applyBorder="1"/>
    <xf numFmtId="0" fontId="10" fillId="0" borderId="0" xfId="0" applyFont="1" applyAlignment="1">
      <alignment horizontal="center" wrapText="1"/>
    </xf>
    <xf numFmtId="0" fontId="10" fillId="0" borderId="0" xfId="0" applyFont="1" applyBorder="1" applyAlignment="1">
      <alignment horizontal="center" wrapText="1"/>
    </xf>
    <xf numFmtId="0" fontId="8" fillId="0" borderId="0" xfId="0" applyFont="1" applyBorder="1" applyAlignment="1">
      <alignment vertical="top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/>
    </xf>
    <xf numFmtId="0" fontId="11" fillId="0" borderId="0" xfId="0" applyFont="1" applyAlignment="1">
      <alignment horizontal="left" wrapText="1"/>
    </xf>
    <xf numFmtId="0" fontId="10" fillId="0" borderId="0" xfId="0" applyFont="1" applyBorder="1" applyAlignment="1">
      <alignment horizontal="center" wrapText="1"/>
    </xf>
    <xf numFmtId="0" fontId="0" fillId="0" borderId="0" xfId="0" applyBorder="1" applyAlignment="1">
      <alignment wrapText="1"/>
    </xf>
    <xf numFmtId="0" fontId="0" fillId="0" borderId="0" xfId="0" applyBorder="1" applyAlignment="1">
      <alignment wrapText="1"/>
    </xf>
    <xf numFmtId="0" fontId="8" fillId="0" borderId="0" xfId="0" applyFont="1" applyBorder="1" applyAlignment="1">
      <alignment horizontal="center" vertical="top"/>
    </xf>
    <xf numFmtId="0" fontId="0" fillId="0" borderId="0" xfId="0" applyBorder="1" applyAlignment="1"/>
    <xf numFmtId="0" fontId="7" fillId="0" borderId="0" xfId="0" applyFont="1" applyBorder="1" applyAlignment="1">
      <alignment vertical="top"/>
    </xf>
    <xf numFmtId="164" fontId="2" fillId="0" borderId="0" xfId="0" applyNumberFormat="1" applyFont="1" applyBorder="1" applyAlignment="1"/>
    <xf numFmtId="0" fontId="1" fillId="0" borderId="0" xfId="0" applyFont="1" applyBorder="1" applyAlignment="1"/>
    <xf numFmtId="0" fontId="2" fillId="0" borderId="0" xfId="0" applyFont="1" applyBorder="1" applyAlignment="1">
      <alignment horizontal="left" wrapText="1"/>
    </xf>
    <xf numFmtId="0" fontId="1" fillId="0" borderId="0" xfId="0" applyFont="1" applyBorder="1" applyAlignment="1">
      <alignment horizontal="left"/>
    </xf>
    <xf numFmtId="164" fontId="1" fillId="0" borderId="0" xfId="0" applyNumberFormat="1" applyFont="1" applyBorder="1" applyAlignment="1"/>
    <xf numFmtId="0" fontId="9" fillId="0" borderId="0" xfId="0" applyFont="1" applyAlignment="1">
      <alignment wrapText="1"/>
    </xf>
    <xf numFmtId="0" fontId="3" fillId="0" borderId="0" xfId="0" applyFont="1" applyBorder="1" applyAlignment="1">
      <alignment wrapText="1"/>
    </xf>
    <xf numFmtId="164" fontId="22" fillId="0" borderId="0" xfId="0" applyNumberFormat="1" applyFont="1" applyBorder="1" applyAlignment="1">
      <alignment horizontal="center"/>
    </xf>
    <xf numFmtId="164" fontId="14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wrapText="1"/>
    </xf>
    <xf numFmtId="0" fontId="9" fillId="0" borderId="0" xfId="0" applyFont="1" applyBorder="1" applyAlignment="1">
      <alignment horizontal="left"/>
    </xf>
    <xf numFmtId="0" fontId="0" fillId="0" borderId="0" xfId="0" applyFont="1" applyAlignment="1">
      <alignment horizontal="left"/>
    </xf>
    <xf numFmtId="0" fontId="14" fillId="0" borderId="0" xfId="0" applyFont="1" applyAlignment="1">
      <alignment horizontal="center"/>
    </xf>
    <xf numFmtId="0" fontId="0" fillId="0" borderId="0" xfId="0" applyAlignment="1"/>
    <xf numFmtId="0" fontId="9" fillId="0" borderId="0" xfId="0" applyFont="1" applyAlignment="1">
      <alignment horizontal="left"/>
    </xf>
    <xf numFmtId="0" fontId="24" fillId="0" borderId="0" xfId="0" applyFont="1" applyAlignment="1">
      <alignment horizontal="center"/>
    </xf>
    <xf numFmtId="0" fontId="14" fillId="0" borderId="0" xfId="0" applyFont="1"/>
    <xf numFmtId="0" fontId="3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vertical="top" wrapText="1"/>
    </xf>
    <xf numFmtId="0" fontId="3" fillId="3" borderId="1" xfId="0" applyFont="1" applyFill="1" applyBorder="1" applyAlignment="1">
      <alignment horizontal="center" vertical="center"/>
    </xf>
    <xf numFmtId="0" fontId="9" fillId="0" borderId="1" xfId="0" applyFont="1" applyBorder="1"/>
    <xf numFmtId="164" fontId="3" fillId="0" borderId="1" xfId="0" applyNumberFormat="1" applyFont="1" applyBorder="1"/>
    <xf numFmtId="0" fontId="9" fillId="0" borderId="1" xfId="0" applyNumberFormat="1" applyFont="1" applyBorder="1"/>
    <xf numFmtId="0" fontId="0" fillId="0" borderId="1" xfId="0" applyBorder="1" applyAlignment="1"/>
    <xf numFmtId="0" fontId="3" fillId="0" borderId="1" xfId="0" applyFont="1" applyBorder="1" applyAlignment="1"/>
    <xf numFmtId="0" fontId="24" fillId="0" borderId="1" xfId="0" applyFont="1" applyBorder="1" applyAlignment="1">
      <alignment horizontal="center"/>
    </xf>
    <xf numFmtId="164" fontId="2" fillId="0" borderId="1" xfId="0" applyNumberFormat="1" applyFont="1" applyBorder="1" applyAlignment="1"/>
    <xf numFmtId="0" fontId="2" fillId="0" borderId="0" xfId="0" applyFont="1" applyBorder="1" applyAlignment="1"/>
    <xf numFmtId="0" fontId="0" fillId="0" borderId="3" xfId="0" applyBorder="1" applyAlignment="1"/>
    <xf numFmtId="0" fontId="0" fillId="2" borderId="3" xfId="0" applyFill="1" applyBorder="1" applyAlignment="1"/>
    <xf numFmtId="0" fontId="0" fillId="3" borderId="0" xfId="0" applyFill="1" applyBorder="1" applyAlignment="1"/>
    <xf numFmtId="0" fontId="27" fillId="0" borderId="1" xfId="0" applyFont="1" applyBorder="1"/>
    <xf numFmtId="164" fontId="9" fillId="0" borderId="1" xfId="0" applyNumberFormat="1" applyFont="1" applyBorder="1"/>
    <xf numFmtId="0" fontId="9" fillId="3" borderId="1" xfId="0" applyFont="1" applyFill="1" applyBorder="1" applyAlignment="1">
      <alignment vertical="top" wrapText="1"/>
    </xf>
    <xf numFmtId="0" fontId="25" fillId="2" borderId="1" xfId="0" applyFont="1" applyFill="1" applyBorder="1" applyAlignment="1">
      <alignment vertical="top" wrapText="1"/>
    </xf>
    <xf numFmtId="0" fontId="3" fillId="0" borderId="1" xfId="0" applyFont="1" applyBorder="1"/>
    <xf numFmtId="1" fontId="9" fillId="0" borderId="1" xfId="0" applyNumberFormat="1" applyFont="1" applyBorder="1" applyAlignment="1">
      <alignment horizontal="center"/>
    </xf>
    <xf numFmtId="1" fontId="9" fillId="2" borderId="1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4" fillId="0" borderId="0" xfId="0" applyFont="1" applyBorder="1" applyAlignment="1">
      <alignment horizontal="center"/>
    </xf>
    <xf numFmtId="0" fontId="17" fillId="0" borderId="0" xfId="0" applyFont="1" applyBorder="1" applyAlignment="1"/>
    <xf numFmtId="0" fontId="18" fillId="0" borderId="0" xfId="0" applyFont="1" applyBorder="1" applyAlignment="1"/>
    <xf numFmtId="0" fontId="12" fillId="0" borderId="0" xfId="0" applyFont="1" applyBorder="1" applyAlignment="1"/>
    <xf numFmtId="0" fontId="12" fillId="0" borderId="1" xfId="0" applyFont="1" applyBorder="1"/>
    <xf numFmtId="0" fontId="19" fillId="3" borderId="1" xfId="0" applyFont="1" applyFill="1" applyBorder="1" applyAlignment="1">
      <alignment horizontal="center"/>
    </xf>
    <xf numFmtId="0" fontId="9" fillId="0" borderId="0" xfId="0" applyFont="1"/>
    <xf numFmtId="0" fontId="9" fillId="0" borderId="0" xfId="0" applyFont="1" applyBorder="1"/>
    <xf numFmtId="0" fontId="3" fillId="0" borderId="0" xfId="0" applyFont="1" applyBorder="1" applyAlignment="1"/>
    <xf numFmtId="0" fontId="9" fillId="0" borderId="0" xfId="0" applyFont="1" applyBorder="1" applyAlignment="1"/>
    <xf numFmtId="0" fontId="12" fillId="0" borderId="1" xfId="0" applyFont="1" applyBorder="1" applyAlignment="1">
      <alignment wrapText="1"/>
    </xf>
    <xf numFmtId="165" fontId="20" fillId="0" borderId="1" xfId="0" applyNumberFormat="1" applyFont="1" applyBorder="1"/>
    <xf numFmtId="0" fontId="3" fillId="3" borderId="1" xfId="0" applyFont="1" applyFill="1" applyBorder="1" applyAlignment="1">
      <alignment vertical="top" wrapText="1"/>
    </xf>
    <xf numFmtId="0" fontId="9" fillId="0" borderId="0" xfId="0" applyFont="1" applyAlignment="1">
      <alignment wrapText="1"/>
    </xf>
    <xf numFmtId="0" fontId="28" fillId="3" borderId="1" xfId="0" applyFont="1" applyFill="1" applyBorder="1" applyAlignment="1">
      <alignment horizontal="center"/>
    </xf>
    <xf numFmtId="0" fontId="0" fillId="0" borderId="0" xfId="0" applyBorder="1" applyAlignment="1">
      <alignment wrapText="1"/>
    </xf>
    <xf numFmtId="164" fontId="14" fillId="0" borderId="0" xfId="0" applyNumberFormat="1" applyFont="1" applyBorder="1" applyAlignment="1">
      <alignment horizontal="center" wrapText="1"/>
    </xf>
    <xf numFmtId="0" fontId="3" fillId="0" borderId="0" xfId="0" applyFont="1" applyBorder="1" applyAlignment="1">
      <alignment wrapText="1"/>
    </xf>
    <xf numFmtId="165" fontId="27" fillId="0" borderId="1" xfId="0" applyNumberFormat="1" applyFont="1" applyBorder="1"/>
    <xf numFmtId="164" fontId="20" fillId="0" borderId="1" xfId="0" applyNumberFormat="1" applyFont="1" applyBorder="1"/>
    <xf numFmtId="166" fontId="9" fillId="0" borderId="1" xfId="0" applyNumberFormat="1" applyFont="1" applyBorder="1"/>
    <xf numFmtId="167" fontId="9" fillId="0" borderId="1" xfId="0" applyNumberFormat="1" applyFont="1" applyBorder="1"/>
    <xf numFmtId="0" fontId="9" fillId="3" borderId="6" xfId="0" applyFont="1" applyFill="1" applyBorder="1" applyAlignment="1">
      <alignment vertical="top" wrapText="1"/>
    </xf>
    <xf numFmtId="0" fontId="3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9" fillId="3" borderId="6" xfId="0" applyFont="1" applyFill="1" applyBorder="1" applyAlignment="1">
      <alignment vertical="top" wrapText="1"/>
    </xf>
    <xf numFmtId="0" fontId="9" fillId="0" borderId="0" xfId="0" applyFont="1" applyAlignment="1">
      <alignment horizontal="left" wrapText="1"/>
    </xf>
    <xf numFmtId="0" fontId="0" fillId="0" borderId="0" xfId="0" applyAlignment="1">
      <alignment wrapText="1"/>
    </xf>
    <xf numFmtId="0" fontId="14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Border="1" applyAlignment="1">
      <alignment wrapText="1"/>
    </xf>
    <xf numFmtId="164" fontId="14" fillId="0" borderId="0" xfId="0" applyNumberFormat="1" applyFont="1" applyBorder="1" applyAlignment="1">
      <alignment horizontal="center" wrapText="1"/>
    </xf>
    <xf numFmtId="0" fontId="3" fillId="0" borderId="0" xfId="0" applyFont="1" applyBorder="1" applyAlignment="1">
      <alignment wrapText="1"/>
    </xf>
    <xf numFmtId="0" fontId="9" fillId="0" borderId="0" xfId="0" applyFont="1" applyAlignment="1">
      <alignment wrapText="1"/>
    </xf>
    <xf numFmtId="0" fontId="22" fillId="0" borderId="0" xfId="0" applyFont="1" applyAlignment="1">
      <alignment wrapText="1"/>
    </xf>
    <xf numFmtId="0" fontId="30" fillId="0" borderId="1" xfId="0" applyFont="1" applyBorder="1" applyAlignment="1">
      <alignment horizontal="center"/>
    </xf>
    <xf numFmtId="0" fontId="31" fillId="0" borderId="1" xfId="0" applyFont="1" applyBorder="1"/>
    <xf numFmtId="0" fontId="32" fillId="0" borderId="1" xfId="0" applyFont="1" applyBorder="1"/>
    <xf numFmtId="0" fontId="0" fillId="0" borderId="0" xfId="0" applyBorder="1" applyAlignment="1">
      <alignment vertical="top" wrapText="1"/>
    </xf>
    <xf numFmtId="0" fontId="0" fillId="0" borderId="0" xfId="0" applyBorder="1" applyAlignment="1">
      <alignment horizontal="center" wrapText="1"/>
    </xf>
    <xf numFmtId="168" fontId="9" fillId="0" borderId="1" xfId="0" applyNumberFormat="1" applyFont="1" applyBorder="1"/>
    <xf numFmtId="1" fontId="9" fillId="3" borderId="1" xfId="0" applyNumberFormat="1" applyFont="1" applyFill="1" applyBorder="1" applyAlignment="1">
      <alignment horizontal="center"/>
    </xf>
    <xf numFmtId="0" fontId="34" fillId="0" borderId="0" xfId="0" applyFont="1" applyFill="1" applyBorder="1" applyAlignment="1">
      <alignment horizontal="left"/>
    </xf>
    <xf numFmtId="0" fontId="0" fillId="0" borderId="13" xfId="0" applyBorder="1" applyAlignment="1">
      <alignment wrapText="1"/>
    </xf>
    <xf numFmtId="0" fontId="9" fillId="0" borderId="0" xfId="0" applyFont="1" applyAlignment="1">
      <alignment wrapText="1"/>
    </xf>
    <xf numFmtId="0" fontId="0" fillId="0" borderId="0" xfId="0" applyAlignment="1">
      <alignment horizontal="center"/>
    </xf>
    <xf numFmtId="0" fontId="0" fillId="0" borderId="0" xfId="0" applyBorder="1" applyAlignment="1">
      <alignment wrapText="1"/>
    </xf>
    <xf numFmtId="0" fontId="5" fillId="0" borderId="0" xfId="0" applyFont="1" applyAlignment="1">
      <alignment horizontal="center" wrapText="1"/>
    </xf>
    <xf numFmtId="0" fontId="0" fillId="0" borderId="0" xfId="0" applyBorder="1" applyAlignment="1"/>
    <xf numFmtId="0" fontId="35" fillId="0" borderId="0" xfId="0" applyFont="1" applyAlignment="1">
      <alignment horizontal="center"/>
    </xf>
    <xf numFmtId="0" fontId="0" fillId="0" borderId="0" xfId="0" applyBorder="1" applyAlignment="1"/>
    <xf numFmtId="165" fontId="9" fillId="0" borderId="1" xfId="0" applyNumberFormat="1" applyFont="1" applyBorder="1"/>
    <xf numFmtId="0" fontId="32" fillId="0" borderId="5" xfId="0" applyFont="1" applyBorder="1"/>
    <xf numFmtId="0" fontId="3" fillId="0" borderId="1" xfId="0" applyNumberFormat="1" applyFont="1" applyBorder="1"/>
    <xf numFmtId="0" fontId="24" fillId="0" borderId="0" xfId="0" applyFont="1" applyAlignment="1">
      <alignment horizontal="center" wrapText="1"/>
    </xf>
    <xf numFmtId="0" fontId="0" fillId="0" borderId="0" xfId="0" applyBorder="1" applyAlignment="1"/>
    <xf numFmtId="0" fontId="3" fillId="0" borderId="0" xfId="0" applyFont="1" applyAlignment="1">
      <alignment wrapText="1"/>
    </xf>
    <xf numFmtId="0" fontId="0" fillId="0" borderId="0" xfId="0" applyAlignment="1"/>
    <xf numFmtId="164" fontId="14" fillId="0" borderId="0" xfId="0" applyNumberFormat="1" applyFont="1" applyBorder="1" applyAlignment="1">
      <alignment horizontal="center" wrapText="1"/>
    </xf>
    <xf numFmtId="0" fontId="0" fillId="0" borderId="0" xfId="0" applyAlignment="1">
      <alignment wrapText="1"/>
    </xf>
    <xf numFmtId="0" fontId="3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1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9" fillId="3" borderId="6" xfId="0" applyFont="1" applyFill="1" applyBorder="1" applyAlignment="1">
      <alignment vertical="top" wrapText="1"/>
    </xf>
    <xf numFmtId="0" fontId="5" fillId="0" borderId="0" xfId="0" applyFont="1" applyAlignment="1">
      <alignment horizontal="center" wrapText="1"/>
    </xf>
    <xf numFmtId="0" fontId="0" fillId="0" borderId="0" xfId="0" applyBorder="1" applyAlignment="1"/>
    <xf numFmtId="0" fontId="0" fillId="0" borderId="13" xfId="0" applyBorder="1" applyAlignment="1">
      <alignment wrapText="1"/>
    </xf>
    <xf numFmtId="0" fontId="8" fillId="0" borderId="0" xfId="0" applyFont="1" applyBorder="1" applyAlignment="1">
      <alignment vertical="top"/>
    </xf>
    <xf numFmtId="165" fontId="3" fillId="0" borderId="1" xfId="0" applyNumberFormat="1" applyFont="1" applyBorder="1"/>
    <xf numFmtId="2" fontId="9" fillId="0" borderId="1" xfId="0" applyNumberFormat="1" applyFont="1" applyBorder="1"/>
    <xf numFmtId="0" fontId="0" fillId="0" borderId="0" xfId="0" applyBorder="1" applyAlignment="1"/>
    <xf numFmtId="0" fontId="26" fillId="0" borderId="1" xfId="0" applyFont="1" applyBorder="1"/>
    <xf numFmtId="164" fontId="25" fillId="0" borderId="1" xfId="0" applyNumberFormat="1" applyFont="1" applyBorder="1"/>
    <xf numFmtId="164" fontId="26" fillId="0" borderId="1" xfId="0" applyNumberFormat="1" applyFont="1" applyBorder="1"/>
    <xf numFmtId="164" fontId="27" fillId="0" borderId="1" xfId="0" applyNumberFormat="1" applyFont="1" applyBorder="1"/>
    <xf numFmtId="166" fontId="27" fillId="0" borderId="1" xfId="0" applyNumberFormat="1" applyFont="1" applyBorder="1"/>
    <xf numFmtId="167" fontId="27" fillId="0" borderId="1" xfId="0" applyNumberFormat="1" applyFont="1" applyBorder="1"/>
    <xf numFmtId="168" fontId="27" fillId="0" borderId="1" xfId="0" applyNumberFormat="1" applyFont="1" applyBorder="1"/>
    <xf numFmtId="168" fontId="9" fillId="0" borderId="1" xfId="0" applyNumberFormat="1" applyFont="1" applyBorder="1" applyAlignment="1">
      <alignment horizontal="center"/>
    </xf>
    <xf numFmtId="0" fontId="0" fillId="3" borderId="0" xfId="0" applyFill="1"/>
    <xf numFmtId="0" fontId="38" fillId="0" borderId="1" xfId="0" applyFont="1" applyBorder="1" applyAlignment="1">
      <alignment horizontal="center"/>
    </xf>
    <xf numFmtId="168" fontId="3" fillId="0" borderId="1" xfId="0" applyNumberFormat="1" applyFont="1" applyBorder="1" applyAlignment="1">
      <alignment horizontal="center"/>
    </xf>
    <xf numFmtId="0" fontId="3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14" fillId="0" borderId="0" xfId="0" applyFont="1" applyAlignment="1">
      <alignment horizontal="center" wrapText="1"/>
    </xf>
    <xf numFmtId="0" fontId="24" fillId="0" borderId="0" xfId="0" applyFont="1" applyAlignment="1">
      <alignment horizontal="center" wrapText="1"/>
    </xf>
    <xf numFmtId="0" fontId="0" fillId="0" borderId="0" xfId="0" applyAlignment="1"/>
    <xf numFmtId="0" fontId="14" fillId="0" borderId="0" xfId="0" applyFont="1" applyAlignment="1"/>
    <xf numFmtId="164" fontId="14" fillId="0" borderId="0" xfId="0" applyNumberFormat="1" applyFont="1" applyBorder="1" applyAlignment="1">
      <alignment horizontal="center" wrapText="1"/>
    </xf>
    <xf numFmtId="0" fontId="0" fillId="0" borderId="0" xfId="0" applyAlignment="1">
      <alignment horizontal="center" wrapText="1"/>
    </xf>
    <xf numFmtId="0" fontId="9" fillId="0" borderId="0" xfId="0" applyFont="1" applyBorder="1" applyAlignment="1">
      <alignment wrapText="1"/>
    </xf>
    <xf numFmtId="0" fontId="9" fillId="0" borderId="0" xfId="0" applyFont="1" applyAlignment="1">
      <alignment horizontal="center" wrapText="1"/>
    </xf>
    <xf numFmtId="0" fontId="15" fillId="0" borderId="0" xfId="0" applyFont="1" applyAlignment="1">
      <alignment horizontal="left" wrapText="1"/>
    </xf>
    <xf numFmtId="0" fontId="9" fillId="0" borderId="0" xfId="0" applyFont="1" applyAlignment="1">
      <alignment horizontal="left" wrapText="1"/>
    </xf>
    <xf numFmtId="0" fontId="0" fillId="0" borderId="0" xfId="0" applyAlignment="1">
      <alignment wrapText="1"/>
    </xf>
    <xf numFmtId="0" fontId="0" fillId="0" borderId="0" xfId="0" applyBorder="1" applyAlignment="1"/>
    <xf numFmtId="0" fontId="9" fillId="3" borderId="6" xfId="0" applyFont="1" applyFill="1" applyBorder="1" applyAlignment="1">
      <alignment horizontal="center" vertical="top" wrapText="1"/>
    </xf>
    <xf numFmtId="0" fontId="9" fillId="3" borderId="5" xfId="0" applyFont="1" applyFill="1" applyBorder="1" applyAlignment="1">
      <alignment horizontal="center" vertical="top" wrapText="1"/>
    </xf>
    <xf numFmtId="0" fontId="9" fillId="0" borderId="9" xfId="0" applyFont="1" applyBorder="1" applyAlignment="1">
      <alignment horizontal="center" vertical="top" wrapText="1"/>
    </xf>
    <xf numFmtId="0" fontId="9" fillId="0" borderId="10" xfId="0" applyFont="1" applyBorder="1" applyAlignment="1">
      <alignment horizontal="center" vertical="top" wrapText="1"/>
    </xf>
    <xf numFmtId="0" fontId="9" fillId="0" borderId="6" xfId="0" applyFont="1" applyBorder="1" applyAlignment="1">
      <alignment horizontal="center" vertical="top" wrapText="1"/>
    </xf>
    <xf numFmtId="0" fontId="9" fillId="0" borderId="5" xfId="0" applyFont="1" applyBorder="1" applyAlignment="1">
      <alignment horizontal="center" vertical="top" wrapText="1"/>
    </xf>
    <xf numFmtId="0" fontId="27" fillId="0" borderId="2" xfId="0" applyFont="1" applyBorder="1" applyAlignment="1">
      <alignment horizontal="center" vertical="center" wrapText="1"/>
    </xf>
    <xf numFmtId="0" fontId="27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9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3" fillId="0" borderId="0" xfId="0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4" fillId="0" borderId="0" xfId="0" applyFont="1" applyBorder="1" applyAlignment="1">
      <alignment horizontal="right" wrapText="1"/>
    </xf>
    <xf numFmtId="0" fontId="2" fillId="0" borderId="0" xfId="0" applyFont="1" applyAlignment="1">
      <alignment horizontal="right" wrapText="1"/>
    </xf>
    <xf numFmtId="0" fontId="14" fillId="0" borderId="0" xfId="0" applyFont="1" applyBorder="1" applyAlignment="1">
      <alignment horizontal="center" wrapText="1"/>
    </xf>
    <xf numFmtId="0" fontId="13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17" fillId="0" borderId="7" xfId="0" applyFont="1" applyBorder="1" applyAlignment="1">
      <alignment wrapText="1"/>
    </xf>
    <xf numFmtId="0" fontId="17" fillId="0" borderId="0" xfId="0" applyFont="1" applyBorder="1" applyAlignment="1">
      <alignment wrapText="1"/>
    </xf>
    <xf numFmtId="0" fontId="18" fillId="0" borderId="0" xfId="0" applyFont="1" applyAlignment="1">
      <alignment wrapText="1"/>
    </xf>
    <xf numFmtId="0" fontId="9" fillId="0" borderId="6" xfId="0" applyFont="1" applyBorder="1" applyAlignment="1">
      <alignment horizontal="center" vertical="center" wrapText="1"/>
    </xf>
    <xf numFmtId="0" fontId="0" fillId="0" borderId="12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12" fillId="0" borderId="2" xfId="0" applyFont="1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19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12" fillId="0" borderId="2" xfId="0" applyFont="1" applyBorder="1" applyAlignment="1">
      <alignment horizontal="center" vertical="top" wrapText="1"/>
    </xf>
    <xf numFmtId="0" fontId="12" fillId="0" borderId="4" xfId="0" applyFont="1" applyBorder="1" applyAlignment="1">
      <alignment vertical="top" wrapText="1"/>
    </xf>
    <xf numFmtId="0" fontId="0" fillId="0" borderId="3" xfId="0" applyBorder="1" applyAlignment="1">
      <alignment wrapText="1"/>
    </xf>
    <xf numFmtId="0" fontId="19" fillId="3" borderId="2" xfId="0" applyFont="1" applyFill="1" applyBorder="1" applyAlignment="1">
      <alignment horizontal="center" wrapText="1"/>
    </xf>
    <xf numFmtId="0" fontId="19" fillId="3" borderId="4" xfId="0" applyFont="1" applyFill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27" fillId="0" borderId="4" xfId="0" applyFont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wrapText="1"/>
    </xf>
    <xf numFmtId="0" fontId="9" fillId="3" borderId="6" xfId="0" applyFont="1" applyFill="1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22" fillId="0" borderId="0" xfId="0" applyFont="1" applyAlignment="1">
      <alignment horizontal="center" wrapText="1"/>
    </xf>
    <xf numFmtId="0" fontId="20" fillId="0" borderId="0" xfId="0" applyFont="1" applyBorder="1" applyAlignment="1">
      <alignment horizontal="left" wrapText="1"/>
    </xf>
    <xf numFmtId="0" fontId="21" fillId="0" borderId="0" xfId="0" applyFont="1" applyBorder="1" applyAlignment="1">
      <alignment horizontal="left" wrapText="1"/>
    </xf>
    <xf numFmtId="0" fontId="9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22" fillId="0" borderId="0" xfId="0" applyFont="1" applyAlignment="1">
      <alignment wrapText="1"/>
    </xf>
    <xf numFmtId="0" fontId="25" fillId="0" borderId="0" xfId="0" applyFont="1" applyAlignment="1">
      <alignment wrapText="1"/>
    </xf>
    <xf numFmtId="0" fontId="1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13" xfId="0" applyBorder="1" applyAlignment="1"/>
    <xf numFmtId="0" fontId="0" fillId="0" borderId="13" xfId="0" applyBorder="1" applyAlignment="1">
      <alignment wrapText="1"/>
    </xf>
    <xf numFmtId="0" fontId="27" fillId="0" borderId="1" xfId="0" applyFont="1" applyBorder="1" applyAlignment="1">
      <alignment horizontal="center" vertical="center" wrapText="1"/>
    </xf>
    <xf numFmtId="0" fontId="33" fillId="0" borderId="0" xfId="0" applyFont="1" applyAlignment="1">
      <alignment horizontal="right" wrapText="1"/>
    </xf>
    <xf numFmtId="0" fontId="2" fillId="0" borderId="2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9" fillId="0" borderId="0" xfId="0" applyFont="1" applyAlignment="1"/>
    <xf numFmtId="0" fontId="0" fillId="0" borderId="4" xfId="0" applyBorder="1" applyAlignment="1">
      <alignment horizontal="center" wrapText="1"/>
    </xf>
    <xf numFmtId="0" fontId="14" fillId="0" borderId="13" xfId="0" applyFont="1" applyBorder="1" applyAlignment="1"/>
    <xf numFmtId="0" fontId="33" fillId="0" borderId="0" xfId="0" applyFont="1" applyBorder="1" applyAlignment="1">
      <alignment horizontal="right" wrapText="1"/>
    </xf>
    <xf numFmtId="0" fontId="1" fillId="0" borderId="0" xfId="0" applyFont="1" applyAlignment="1">
      <alignment horizontal="right" wrapText="1"/>
    </xf>
    <xf numFmtId="0" fontId="3" fillId="0" borderId="0" xfId="0" applyFont="1" applyAlignment="1"/>
    <xf numFmtId="0" fontId="8" fillId="0" borderId="0" xfId="0" applyFont="1" applyBorder="1" applyAlignment="1">
      <alignment vertical="top"/>
    </xf>
    <xf numFmtId="0" fontId="3" fillId="0" borderId="0" xfId="0" applyFont="1" applyAlignment="1">
      <alignment horizontal="left" wrapText="1"/>
    </xf>
    <xf numFmtId="0" fontId="17" fillId="0" borderId="14" xfId="0" applyFont="1" applyBorder="1" applyAlignment="1">
      <alignment horizontal="center" vertical="top" wrapText="1"/>
    </xf>
    <xf numFmtId="0" fontId="18" fillId="0" borderId="14" xfId="0" applyFont="1" applyBorder="1" applyAlignment="1">
      <alignment vertical="top" wrapText="1"/>
    </xf>
    <xf numFmtId="0" fontId="5" fillId="0" borderId="0" xfId="0" applyFont="1" applyBorder="1" applyAlignment="1">
      <alignment horizontal="center" wrapText="1"/>
    </xf>
    <xf numFmtId="0" fontId="18" fillId="0" borderId="0" xfId="0" applyFont="1" applyAlignment="1">
      <alignment horizontal="center" wrapText="1"/>
    </xf>
    <xf numFmtId="0" fontId="5" fillId="0" borderId="7" xfId="0" applyFont="1" applyBorder="1" applyAlignment="1">
      <alignment horizontal="center" wrapText="1"/>
    </xf>
    <xf numFmtId="0" fontId="3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top" wrapText="1"/>
    </xf>
    <xf numFmtId="0" fontId="5" fillId="0" borderId="0" xfId="0" applyFont="1" applyAlignment="1">
      <alignment vertical="top" wrapText="1"/>
    </xf>
    <xf numFmtId="0" fontId="36" fillId="0" borderId="0" xfId="0" applyFont="1" applyAlignment="1">
      <alignment horizontal="right" wrapText="1"/>
    </xf>
    <xf numFmtId="0" fontId="14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3" fillId="0" borderId="6" xfId="0" applyFont="1" applyBorder="1" applyAlignment="1">
      <alignment wrapText="1"/>
    </xf>
    <xf numFmtId="0" fontId="3" fillId="0" borderId="5" xfId="0" applyFont="1" applyBorder="1" applyAlignment="1">
      <alignment wrapText="1"/>
    </xf>
    <xf numFmtId="0" fontId="3" fillId="0" borderId="11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0" fillId="0" borderId="5" xfId="0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S59"/>
  <sheetViews>
    <sheetView view="pageBreakPreview" zoomScale="110" zoomScaleSheetLayoutView="110" workbookViewId="0">
      <pane xSplit="2" ySplit="14" topLeftCell="AE18" activePane="bottomRight" state="frozen"/>
      <selection pane="topRight" activeCell="C1" sqref="C1"/>
      <selection pane="bottomLeft" activeCell="A9" sqref="A9"/>
      <selection pane="bottomRight" activeCell="AI23" sqref="AI23"/>
    </sheetView>
  </sheetViews>
  <sheetFormatPr defaultRowHeight="15"/>
  <cols>
    <col min="1" max="1" width="4.28515625" customWidth="1"/>
    <col min="2" max="2" width="25.5703125" customWidth="1"/>
    <col min="3" max="3" width="8.42578125" customWidth="1"/>
    <col min="4" max="4" width="8" customWidth="1"/>
    <col min="5" max="5" width="7.85546875" customWidth="1"/>
    <col min="6" max="6" width="7.42578125" customWidth="1"/>
    <col min="7" max="7" width="8.42578125" customWidth="1"/>
    <col min="8" max="8" width="7.140625" customWidth="1"/>
    <col min="9" max="9" width="8.42578125" customWidth="1"/>
    <col min="10" max="10" width="7.28515625" customWidth="1"/>
    <col min="11" max="11" width="8.7109375" customWidth="1"/>
    <col min="12" max="12" width="7.42578125" customWidth="1"/>
    <col min="13" max="13" width="9.5703125" customWidth="1"/>
    <col min="14" max="14" width="8.28515625" customWidth="1"/>
    <col min="15" max="15" width="9" customWidth="1"/>
    <col min="16" max="16" width="7.42578125" customWidth="1"/>
    <col min="17" max="17" width="8.5703125" customWidth="1"/>
    <col min="18" max="20" width="7.42578125" customWidth="1"/>
    <col min="21" max="21" width="8.7109375" customWidth="1"/>
    <col min="22" max="22" width="7" customWidth="1"/>
    <col min="23" max="27" width="6.42578125" customWidth="1"/>
    <col min="28" max="28" width="7.42578125" customWidth="1"/>
    <col min="29" max="29" width="8.85546875" customWidth="1"/>
    <col min="30" max="30" width="6.85546875" customWidth="1"/>
    <col min="32" max="34" width="6.42578125" customWidth="1"/>
    <col min="35" max="35" width="9.28515625" bestFit="1" customWidth="1"/>
    <col min="36" max="36" width="9" customWidth="1"/>
    <col min="37" max="37" width="8.7109375" customWidth="1"/>
    <col min="38" max="38" width="7" customWidth="1"/>
    <col min="39" max="39" width="5.28515625" customWidth="1"/>
    <col min="40" max="42" width="6.42578125" customWidth="1"/>
    <col min="43" max="43" width="7.85546875" customWidth="1"/>
    <col min="44" max="44" width="6.42578125" customWidth="1"/>
    <col min="45" max="45" width="9.5703125" customWidth="1"/>
    <col min="46" max="46" width="5.85546875" customWidth="1"/>
    <col min="47" max="47" width="25.42578125" customWidth="1"/>
    <col min="51" max="51" width="0.140625" customWidth="1"/>
  </cols>
  <sheetData>
    <row r="1" spans="1:51" ht="18.75">
      <c r="B1" s="10"/>
      <c r="C1" s="175" t="s">
        <v>31</v>
      </c>
      <c r="D1" s="176"/>
      <c r="E1" s="176"/>
      <c r="F1" s="176"/>
      <c r="G1" s="176"/>
      <c r="H1" s="176"/>
      <c r="I1" s="176"/>
      <c r="J1" s="5"/>
      <c r="AT1" s="21"/>
      <c r="AU1" s="21"/>
      <c r="AV1" s="21"/>
      <c r="AW1" s="21"/>
      <c r="AX1" s="21"/>
      <c r="AY1" s="51"/>
    </row>
    <row r="2" spans="1:51" ht="15.75">
      <c r="A2" s="173" t="s">
        <v>37</v>
      </c>
      <c r="B2" s="174"/>
      <c r="C2" s="177" t="s">
        <v>75</v>
      </c>
      <c r="D2" s="178"/>
      <c r="E2" s="178"/>
      <c r="F2" s="178"/>
      <c r="G2" s="178"/>
      <c r="H2" s="178"/>
      <c r="I2" s="178"/>
      <c r="J2" s="178"/>
      <c r="K2" s="178"/>
      <c r="AT2" s="21"/>
      <c r="AU2" s="21"/>
      <c r="AV2" s="21"/>
      <c r="AW2" s="21"/>
      <c r="AX2" s="21"/>
      <c r="AY2" s="51"/>
    </row>
    <row r="3" spans="1:51" ht="9" customHeight="1">
      <c r="A3" s="10"/>
      <c r="B3" s="10"/>
      <c r="C3" s="179" t="s">
        <v>33</v>
      </c>
      <c r="D3" s="148"/>
      <c r="E3" s="148"/>
      <c r="F3" s="148"/>
      <c r="G3" s="148"/>
      <c r="H3" s="148"/>
      <c r="I3" s="148" t="s">
        <v>32</v>
      </c>
      <c r="J3" s="148"/>
      <c r="K3" s="148"/>
      <c r="AT3" s="21"/>
      <c r="AU3" s="21"/>
      <c r="AV3" s="21"/>
      <c r="AW3" s="21"/>
      <c r="AX3" s="21"/>
      <c r="AY3" s="51"/>
    </row>
    <row r="4" spans="1:51">
      <c r="A4" s="10"/>
      <c r="B4" s="10"/>
      <c r="L4" s="176" t="s">
        <v>64</v>
      </c>
      <c r="M4" s="180"/>
      <c r="N4" s="180"/>
      <c r="O4" s="180"/>
      <c r="AT4" s="21"/>
      <c r="AU4" s="21"/>
      <c r="AV4" s="21"/>
      <c r="AW4" s="21"/>
      <c r="AX4" s="21"/>
      <c r="AY4" s="51"/>
    </row>
    <row r="5" spans="1:51" ht="12.75" customHeight="1">
      <c r="A5" s="156" t="s">
        <v>76</v>
      </c>
      <c r="B5" s="156"/>
      <c r="C5" s="156"/>
      <c r="D5" s="156"/>
      <c r="E5" s="16"/>
      <c r="F5" s="16"/>
      <c r="J5" s="181" t="s">
        <v>38</v>
      </c>
      <c r="K5" s="181"/>
      <c r="L5" s="181"/>
      <c r="M5" s="181"/>
      <c r="N5" s="181"/>
      <c r="O5" s="181"/>
      <c r="P5" s="181"/>
      <c r="Q5" s="110"/>
      <c r="R5" s="110"/>
      <c r="S5" s="110"/>
      <c r="T5" s="110"/>
      <c r="AT5" s="21"/>
      <c r="AU5" s="21"/>
      <c r="AV5" s="21"/>
      <c r="AW5" s="21"/>
      <c r="AX5" s="21"/>
      <c r="AY5" s="51"/>
    </row>
    <row r="6" spans="1:51">
      <c r="B6" s="4"/>
      <c r="C6" s="182" t="s">
        <v>169</v>
      </c>
      <c r="D6" s="183"/>
      <c r="E6" s="183"/>
      <c r="F6" s="183"/>
      <c r="G6" s="183"/>
      <c r="H6" s="184"/>
      <c r="I6" s="184"/>
      <c r="J6" s="184"/>
      <c r="U6" s="181"/>
      <c r="V6" s="181"/>
      <c r="W6" s="181"/>
      <c r="X6" s="181"/>
      <c r="AT6" s="21"/>
      <c r="AU6" s="21"/>
      <c r="AV6" s="21"/>
      <c r="AW6" s="21"/>
      <c r="AX6" s="21"/>
      <c r="AY6" s="51"/>
    </row>
    <row r="7" spans="1:51" ht="12.75" customHeight="1">
      <c r="B7" s="10"/>
      <c r="C7" s="20"/>
      <c r="D7" s="21"/>
      <c r="E7" s="21"/>
      <c r="F7" s="13"/>
      <c r="G7" s="22"/>
      <c r="H7" s="13"/>
      <c r="I7" s="13"/>
      <c r="J7" s="13"/>
      <c r="K7" s="13"/>
      <c r="L7" s="13"/>
      <c r="M7" s="13"/>
      <c r="O7" s="13"/>
      <c r="P7" s="155" t="s">
        <v>36</v>
      </c>
      <c r="Q7" s="155"/>
      <c r="R7" s="155"/>
      <c r="S7" s="155"/>
      <c r="T7" s="155"/>
      <c r="U7" s="153"/>
      <c r="V7" s="153"/>
      <c r="W7" s="153"/>
      <c r="X7" s="153"/>
      <c r="Y7" s="150"/>
      <c r="Z7" s="150"/>
      <c r="AA7" s="150"/>
      <c r="AB7" s="150"/>
      <c r="AT7" s="21"/>
      <c r="AU7" s="21"/>
      <c r="AV7" s="21"/>
      <c r="AW7" s="21"/>
      <c r="AX7" s="21"/>
      <c r="AY7" s="51"/>
    </row>
    <row r="8" spans="1:51" ht="13.5" customHeight="1">
      <c r="B8" s="10"/>
      <c r="C8" s="193" t="s">
        <v>39</v>
      </c>
      <c r="D8" s="194"/>
      <c r="E8" s="195"/>
      <c r="F8" s="188" t="s">
        <v>40</v>
      </c>
      <c r="G8" s="189"/>
      <c r="H8" s="190"/>
      <c r="I8" s="13"/>
      <c r="J8" s="13"/>
      <c r="K8" s="13"/>
      <c r="L8" s="13"/>
      <c r="M8" s="13"/>
      <c r="O8" s="13"/>
      <c r="P8" s="157" t="s">
        <v>41</v>
      </c>
      <c r="Q8" s="157"/>
      <c r="R8" s="157"/>
      <c r="S8" s="157"/>
      <c r="T8" s="157"/>
      <c r="U8" s="158"/>
      <c r="V8" s="158"/>
      <c r="W8" s="158"/>
      <c r="X8" s="158"/>
      <c r="Y8" s="150"/>
      <c r="Z8" s="150"/>
      <c r="AA8" s="150"/>
      <c r="AT8" s="21"/>
      <c r="AU8" s="21"/>
      <c r="AV8" s="21"/>
      <c r="AW8" s="21"/>
      <c r="AX8" s="21"/>
      <c r="AY8" s="51"/>
    </row>
    <row r="9" spans="1:51" ht="12.75" customHeight="1">
      <c r="B9" s="10"/>
      <c r="C9" s="196">
        <v>125</v>
      </c>
      <c r="D9" s="197"/>
      <c r="E9" s="198"/>
      <c r="F9" s="191">
        <v>125</v>
      </c>
      <c r="G9" s="192"/>
      <c r="H9" s="192"/>
      <c r="I9" s="15"/>
      <c r="J9" s="15"/>
      <c r="K9" s="15"/>
      <c r="L9" s="14"/>
      <c r="M9" s="14"/>
      <c r="O9" s="14"/>
      <c r="AT9" s="21"/>
      <c r="AU9" s="21"/>
      <c r="AV9" s="21"/>
      <c r="AW9" s="21"/>
      <c r="AX9" s="21"/>
      <c r="AY9" s="51"/>
    </row>
    <row r="10" spans="1:51" ht="12.75" customHeight="1">
      <c r="B10" s="147"/>
      <c r="C10" s="158"/>
      <c r="D10" s="158"/>
      <c r="E10" s="158"/>
      <c r="F10" s="158"/>
      <c r="G10" s="158"/>
      <c r="H10" s="158"/>
      <c r="I10" s="158"/>
      <c r="J10" s="158"/>
      <c r="K10" s="15"/>
      <c r="L10" s="14"/>
      <c r="M10" s="14"/>
      <c r="O10" s="14"/>
      <c r="AT10" s="21"/>
      <c r="AU10" s="21"/>
      <c r="AV10" s="21"/>
      <c r="AW10" s="21"/>
      <c r="AX10" s="21"/>
      <c r="AY10" s="51"/>
    </row>
    <row r="11" spans="1:51" ht="15.75">
      <c r="C11" s="168" t="s">
        <v>6</v>
      </c>
      <c r="D11" s="169"/>
      <c r="E11" s="169"/>
      <c r="F11" s="169"/>
      <c r="G11" s="169"/>
      <c r="H11" s="170"/>
      <c r="I11" s="201" t="s">
        <v>7</v>
      </c>
      <c r="J11" s="198"/>
      <c r="K11" s="201" t="s">
        <v>19</v>
      </c>
      <c r="L11" s="202"/>
      <c r="M11" s="202"/>
      <c r="N11" s="202"/>
      <c r="O11" s="202"/>
      <c r="P11" s="202"/>
      <c r="Q11" s="202"/>
      <c r="R11" s="202"/>
      <c r="S11" s="202"/>
      <c r="T11" s="202"/>
      <c r="U11" s="202"/>
      <c r="V11" s="202"/>
      <c r="W11" s="202"/>
      <c r="X11" s="202"/>
      <c r="Y11" s="202"/>
      <c r="Z11" s="203"/>
      <c r="AA11" s="201" t="s">
        <v>20</v>
      </c>
      <c r="AB11" s="202"/>
      <c r="AC11" s="202"/>
      <c r="AD11" s="203"/>
      <c r="AE11" s="206" t="s">
        <v>21</v>
      </c>
      <c r="AF11" s="207"/>
      <c r="AG11" s="207"/>
      <c r="AH11" s="207"/>
      <c r="AI11" s="207"/>
      <c r="AJ11" s="207"/>
      <c r="AK11" s="207"/>
      <c r="AL11" s="207"/>
      <c r="AM11" s="208"/>
      <c r="AN11" s="208"/>
      <c r="AO11" s="208"/>
      <c r="AP11" s="208"/>
      <c r="AQ11" s="208"/>
      <c r="AR11" s="195"/>
      <c r="AS11" s="1"/>
      <c r="AT11" s="50"/>
      <c r="AU11" s="21"/>
      <c r="AV11" s="21"/>
      <c r="AW11" s="21"/>
      <c r="AX11" s="21"/>
      <c r="AY11" s="51"/>
    </row>
    <row r="12" spans="1:51" ht="67.5" customHeight="1">
      <c r="A12" s="185" t="s">
        <v>0</v>
      </c>
      <c r="B12" s="171" t="s">
        <v>26</v>
      </c>
      <c r="C12" s="199" t="s">
        <v>127</v>
      </c>
      <c r="D12" s="200"/>
      <c r="E12" s="166" t="s">
        <v>128</v>
      </c>
      <c r="F12" s="167"/>
      <c r="G12" s="166" t="s">
        <v>130</v>
      </c>
      <c r="H12" s="167"/>
      <c r="I12" s="166" t="s">
        <v>190</v>
      </c>
      <c r="J12" s="167"/>
      <c r="K12" s="166" t="s">
        <v>132</v>
      </c>
      <c r="L12" s="167"/>
      <c r="M12" s="166" t="s">
        <v>134</v>
      </c>
      <c r="N12" s="167"/>
      <c r="O12" s="166" t="s">
        <v>136</v>
      </c>
      <c r="P12" s="167"/>
      <c r="Q12" s="166" t="s">
        <v>137</v>
      </c>
      <c r="R12" s="167"/>
      <c r="S12" s="166" t="s">
        <v>138</v>
      </c>
      <c r="T12" s="167"/>
      <c r="U12" s="166" t="s">
        <v>139</v>
      </c>
      <c r="V12" s="167"/>
      <c r="W12" s="166" t="s">
        <v>30</v>
      </c>
      <c r="X12" s="167"/>
      <c r="Y12" s="166" t="s">
        <v>48</v>
      </c>
      <c r="Z12" s="167"/>
      <c r="AA12" s="166" t="s">
        <v>142</v>
      </c>
      <c r="AB12" s="200"/>
      <c r="AC12" s="166" t="s">
        <v>143</v>
      </c>
      <c r="AD12" s="167"/>
      <c r="AE12" s="166" t="s">
        <v>146</v>
      </c>
      <c r="AF12" s="167"/>
      <c r="AG12" s="166" t="s">
        <v>147</v>
      </c>
      <c r="AH12" s="167"/>
      <c r="AI12" s="166" t="s">
        <v>152</v>
      </c>
      <c r="AJ12" s="167"/>
      <c r="AK12" s="166" t="s">
        <v>149</v>
      </c>
      <c r="AL12" s="167"/>
      <c r="AM12" s="166" t="s">
        <v>88</v>
      </c>
      <c r="AN12" s="167"/>
      <c r="AO12" s="166" t="s">
        <v>151</v>
      </c>
      <c r="AP12" s="167"/>
      <c r="AQ12" s="166" t="s">
        <v>28</v>
      </c>
      <c r="AR12" s="167"/>
      <c r="AS12" s="40" t="s">
        <v>25</v>
      </c>
      <c r="AT12" s="185" t="s">
        <v>0</v>
      </c>
      <c r="AU12" s="185" t="s">
        <v>26</v>
      </c>
      <c r="AV12" s="21"/>
      <c r="AW12" s="21"/>
      <c r="AX12" s="21"/>
      <c r="AY12" s="51"/>
    </row>
    <row r="13" spans="1:51" ht="32.25" customHeight="1">
      <c r="A13" s="186"/>
      <c r="B13" s="172"/>
      <c r="C13" s="162" t="s">
        <v>4</v>
      </c>
      <c r="D13" s="41" t="s">
        <v>27</v>
      </c>
      <c r="E13" s="164" t="s">
        <v>4</v>
      </c>
      <c r="F13" s="56" t="s">
        <v>27</v>
      </c>
      <c r="G13" s="160" t="s">
        <v>4</v>
      </c>
      <c r="H13" s="56" t="s">
        <v>27</v>
      </c>
      <c r="I13" s="160" t="s">
        <v>4</v>
      </c>
      <c r="J13" s="56" t="s">
        <v>27</v>
      </c>
      <c r="K13" s="160" t="s">
        <v>4</v>
      </c>
      <c r="L13" s="56" t="s">
        <v>27</v>
      </c>
      <c r="M13" s="160" t="s">
        <v>4</v>
      </c>
      <c r="N13" s="56" t="s">
        <v>27</v>
      </c>
      <c r="O13" s="160" t="s">
        <v>4</v>
      </c>
      <c r="P13" s="56" t="s">
        <v>27</v>
      </c>
      <c r="Q13" s="160" t="s">
        <v>4</v>
      </c>
      <c r="R13" s="56" t="s">
        <v>27</v>
      </c>
      <c r="S13" s="160" t="s">
        <v>4</v>
      </c>
      <c r="T13" s="56" t="s">
        <v>27</v>
      </c>
      <c r="U13" s="160" t="s">
        <v>4</v>
      </c>
      <c r="V13" s="56" t="s">
        <v>27</v>
      </c>
      <c r="W13" s="160" t="s">
        <v>4</v>
      </c>
      <c r="X13" s="56" t="s">
        <v>27</v>
      </c>
      <c r="Y13" s="160" t="s">
        <v>4</v>
      </c>
      <c r="Z13" s="56" t="s">
        <v>27</v>
      </c>
      <c r="AA13" s="160" t="s">
        <v>4</v>
      </c>
      <c r="AB13" s="56" t="s">
        <v>27</v>
      </c>
      <c r="AC13" s="160" t="s">
        <v>4</v>
      </c>
      <c r="AD13" s="56" t="s">
        <v>27</v>
      </c>
      <c r="AE13" s="160" t="s">
        <v>4</v>
      </c>
      <c r="AF13" s="56" t="s">
        <v>27</v>
      </c>
      <c r="AG13" s="209" t="s">
        <v>4</v>
      </c>
      <c r="AH13" s="85" t="s">
        <v>27</v>
      </c>
      <c r="AI13" s="160" t="s">
        <v>4</v>
      </c>
      <c r="AJ13" s="56" t="s">
        <v>27</v>
      </c>
      <c r="AK13" s="160" t="s">
        <v>4</v>
      </c>
      <c r="AL13" s="56" t="s">
        <v>27</v>
      </c>
      <c r="AM13" s="160" t="s">
        <v>4</v>
      </c>
      <c r="AN13" s="56" t="s">
        <v>27</v>
      </c>
      <c r="AO13" s="160" t="s">
        <v>4</v>
      </c>
      <c r="AP13" s="56" t="s">
        <v>27</v>
      </c>
      <c r="AQ13" s="160" t="s">
        <v>4</v>
      </c>
      <c r="AR13" s="56" t="s">
        <v>27</v>
      </c>
      <c r="AS13" s="40" t="s">
        <v>29</v>
      </c>
      <c r="AT13" s="204"/>
      <c r="AU13" s="204"/>
      <c r="AV13" s="21"/>
      <c r="AW13" s="21"/>
      <c r="AX13" s="21"/>
      <c r="AY13" s="51"/>
    </row>
    <row r="14" spans="1:51" s="2" customFormat="1" ht="14.25" customHeight="1">
      <c r="A14" s="187"/>
      <c r="B14" s="172"/>
      <c r="C14" s="163"/>
      <c r="D14" s="57">
        <v>125</v>
      </c>
      <c r="E14" s="165"/>
      <c r="F14" s="75">
        <f>D14</f>
        <v>125</v>
      </c>
      <c r="G14" s="161"/>
      <c r="H14" s="75">
        <f>D14</f>
        <v>125</v>
      </c>
      <c r="I14" s="161"/>
      <c r="J14" s="75">
        <f>D14</f>
        <v>125</v>
      </c>
      <c r="K14" s="161"/>
      <c r="L14" s="75">
        <f>D14</f>
        <v>125</v>
      </c>
      <c r="M14" s="161"/>
      <c r="N14" s="75">
        <f>D14</f>
        <v>125</v>
      </c>
      <c r="O14" s="161"/>
      <c r="P14" s="75">
        <f>D14</f>
        <v>125</v>
      </c>
      <c r="Q14" s="161"/>
      <c r="R14" s="75">
        <f>F14</f>
        <v>125</v>
      </c>
      <c r="S14" s="161"/>
      <c r="T14" s="75">
        <f>H14</f>
        <v>125</v>
      </c>
      <c r="U14" s="161"/>
      <c r="V14" s="75">
        <f>D14</f>
        <v>125</v>
      </c>
      <c r="W14" s="161"/>
      <c r="X14" s="75">
        <f>D14</f>
        <v>125</v>
      </c>
      <c r="Y14" s="161"/>
      <c r="Z14" s="75">
        <f>D14</f>
        <v>125</v>
      </c>
      <c r="AA14" s="161"/>
      <c r="AB14" s="75">
        <f>D14</f>
        <v>125</v>
      </c>
      <c r="AC14" s="161"/>
      <c r="AD14" s="75">
        <f>D14</f>
        <v>125</v>
      </c>
      <c r="AE14" s="161"/>
      <c r="AF14" s="75">
        <f>D14</f>
        <v>125</v>
      </c>
      <c r="AG14" s="210"/>
      <c r="AH14" s="75">
        <f>D14</f>
        <v>125</v>
      </c>
      <c r="AI14" s="161"/>
      <c r="AJ14" s="75">
        <f>D14</f>
        <v>125</v>
      </c>
      <c r="AK14" s="161"/>
      <c r="AL14" s="75">
        <f>D14</f>
        <v>125</v>
      </c>
      <c r="AM14" s="161"/>
      <c r="AN14" s="75">
        <f>D14</f>
        <v>125</v>
      </c>
      <c r="AO14" s="161"/>
      <c r="AP14" s="75">
        <f>F14</f>
        <v>125</v>
      </c>
      <c r="AQ14" s="161"/>
      <c r="AR14" s="75">
        <f>D14</f>
        <v>125</v>
      </c>
      <c r="AS14" s="42"/>
      <c r="AT14" s="205"/>
      <c r="AU14" s="205"/>
      <c r="AV14" s="53"/>
      <c r="AW14" s="53"/>
      <c r="AX14" s="53"/>
      <c r="AY14" s="52"/>
    </row>
    <row r="15" spans="1:51">
      <c r="A15" s="98">
        <v>1</v>
      </c>
      <c r="B15" s="115" t="s">
        <v>144</v>
      </c>
      <c r="C15" s="54"/>
      <c r="D15" s="44"/>
      <c r="E15" s="54"/>
      <c r="F15" s="55"/>
      <c r="G15" s="43"/>
      <c r="H15" s="55"/>
      <c r="I15" s="43"/>
      <c r="J15" s="55"/>
      <c r="K15" s="43"/>
      <c r="L15" s="55"/>
      <c r="M15" s="43"/>
      <c r="N15" s="55"/>
      <c r="O15" s="43"/>
      <c r="P15" s="55"/>
      <c r="Q15" s="55"/>
      <c r="R15" s="55"/>
      <c r="S15" s="55"/>
      <c r="T15" s="55"/>
      <c r="U15" s="43">
        <v>1.7999999999999999E-2</v>
      </c>
      <c r="V15" s="44">
        <f>U15*V14</f>
        <v>2.25</v>
      </c>
      <c r="W15" s="43"/>
      <c r="X15" s="55"/>
      <c r="Y15" s="43"/>
      <c r="Z15" s="55"/>
      <c r="AA15" s="43"/>
      <c r="AB15" s="55"/>
      <c r="AC15" s="43"/>
      <c r="AD15" s="55"/>
      <c r="AE15" s="43"/>
      <c r="AF15" s="55"/>
      <c r="AG15" s="55"/>
      <c r="AH15" s="55"/>
      <c r="AI15" s="43"/>
      <c r="AJ15" s="55"/>
      <c r="AK15" s="43"/>
      <c r="AL15" s="55"/>
      <c r="AM15" s="43"/>
      <c r="AN15" s="55"/>
      <c r="AO15" s="55"/>
      <c r="AP15" s="55"/>
      <c r="AQ15" s="45"/>
      <c r="AR15" s="55"/>
      <c r="AS15" s="74">
        <f>AR15+AP15+AN15+AL15+AJ15+AH15+AF15+AD15+AB15+Z15+X15+V15+T15+R15+P15+N15+L15+J15+H15+F15+D15</f>
        <v>2.25</v>
      </c>
      <c r="AT15" s="98">
        <v>1</v>
      </c>
      <c r="AU15" s="115" t="s">
        <v>144</v>
      </c>
      <c r="AV15" s="21"/>
      <c r="AW15" s="21"/>
      <c r="AX15" s="21"/>
      <c r="AY15" s="51"/>
    </row>
    <row r="16" spans="1:51">
      <c r="A16" s="98">
        <v>2</v>
      </c>
      <c r="B16" s="99" t="s">
        <v>1</v>
      </c>
      <c r="C16" s="54"/>
      <c r="D16" s="44"/>
      <c r="E16" s="54">
        <v>0.01</v>
      </c>
      <c r="F16" s="44">
        <f>E16*F14</f>
        <v>1.25</v>
      </c>
      <c r="G16" s="43"/>
      <c r="H16" s="55"/>
      <c r="I16" s="43"/>
      <c r="J16" s="55"/>
      <c r="K16" s="43"/>
      <c r="L16" s="55"/>
      <c r="M16" s="43"/>
      <c r="N16" s="55"/>
      <c r="O16" s="43"/>
      <c r="P16" s="55"/>
      <c r="Q16" s="55"/>
      <c r="R16" s="55"/>
      <c r="S16" s="55"/>
      <c r="T16" s="55"/>
      <c r="U16" s="43">
        <v>1.0999999999999999E-2</v>
      </c>
      <c r="V16" s="44">
        <f>U16*V14</f>
        <v>1.375</v>
      </c>
      <c r="W16" s="43"/>
      <c r="X16" s="55"/>
      <c r="Y16" s="43"/>
      <c r="Z16" s="55"/>
      <c r="AA16" s="43"/>
      <c r="AB16" s="55"/>
      <c r="AC16" s="114">
        <v>3.5500000000000002E-3</v>
      </c>
      <c r="AD16" s="44">
        <f>AC16*AD14</f>
        <v>0.44375000000000003</v>
      </c>
      <c r="AE16" s="43"/>
      <c r="AF16" s="55"/>
      <c r="AG16" s="55"/>
      <c r="AH16" s="55"/>
      <c r="AI16" s="43"/>
      <c r="AJ16" s="44"/>
      <c r="AK16" s="43">
        <v>8.0000000000000002E-3</v>
      </c>
      <c r="AL16" s="44">
        <f>AK16*AL14</f>
        <v>1</v>
      </c>
      <c r="AM16" s="43"/>
      <c r="AN16" s="55"/>
      <c r="AO16" s="55"/>
      <c r="AP16" s="55"/>
      <c r="AQ16" s="45"/>
      <c r="AR16" s="55"/>
      <c r="AS16" s="74">
        <f t="shared" ref="AS16:AS51" si="0">AR16+AP16+AN16+AL16+AJ16+AH16+AF16+AD16+AB16+Z16+X16+V16+T16+R16+P16+N16+L16+J16+H16+F16+D16</f>
        <v>4.0687499999999996</v>
      </c>
      <c r="AT16" s="98">
        <v>2</v>
      </c>
      <c r="AU16" s="99" t="s">
        <v>1</v>
      </c>
      <c r="AV16" s="21"/>
      <c r="AW16" s="21"/>
      <c r="AX16" s="21"/>
      <c r="AY16" s="51"/>
    </row>
    <row r="17" spans="1:51">
      <c r="A17" s="98">
        <v>3</v>
      </c>
      <c r="B17" s="99" t="s">
        <v>2</v>
      </c>
      <c r="C17" s="81">
        <v>0.10833</v>
      </c>
      <c r="D17" s="44">
        <f>C17*D14</f>
        <v>13.54125</v>
      </c>
      <c r="E17" s="54">
        <v>9.5000000000000001E-2</v>
      </c>
      <c r="F17" s="44">
        <f>E17*F14</f>
        <v>11.875</v>
      </c>
      <c r="G17" s="54"/>
      <c r="H17" s="44"/>
      <c r="I17" s="43"/>
      <c r="J17" s="55"/>
      <c r="K17" s="43"/>
      <c r="L17" s="55"/>
      <c r="M17" s="43"/>
      <c r="N17" s="55"/>
      <c r="O17" s="43"/>
      <c r="P17" s="55"/>
      <c r="Q17" s="55"/>
      <c r="R17" s="55"/>
      <c r="S17" s="103">
        <v>2.0799999999999999E-2</v>
      </c>
      <c r="T17" s="44">
        <f>S17*T14</f>
        <v>2.6</v>
      </c>
      <c r="U17" s="43"/>
      <c r="V17" s="55"/>
      <c r="W17" s="43"/>
      <c r="X17" s="55"/>
      <c r="Y17" s="43"/>
      <c r="Z17" s="55"/>
      <c r="AA17" s="43"/>
      <c r="AB17" s="44"/>
      <c r="AC17" s="43">
        <v>1.4330000000000001E-2</v>
      </c>
      <c r="AD17" s="44">
        <f>AC17*AD14</f>
        <v>1.79125</v>
      </c>
      <c r="AE17" s="43"/>
      <c r="AF17" s="55"/>
      <c r="AG17" s="55"/>
      <c r="AH17" s="55"/>
      <c r="AI17" s="43"/>
      <c r="AJ17" s="55"/>
      <c r="AK17" s="43"/>
      <c r="AL17" s="55"/>
      <c r="AM17" s="43"/>
      <c r="AN17" s="55"/>
      <c r="AO17" s="55"/>
      <c r="AP17" s="55"/>
      <c r="AQ17" s="45"/>
      <c r="AR17" s="55"/>
      <c r="AS17" s="74">
        <f t="shared" si="0"/>
        <v>29.807499999999997</v>
      </c>
      <c r="AT17" s="98">
        <v>3</v>
      </c>
      <c r="AU17" s="99" t="s">
        <v>2</v>
      </c>
      <c r="AV17" s="21"/>
      <c r="AW17" s="21"/>
      <c r="AX17" s="21"/>
      <c r="AY17" s="51"/>
    </row>
    <row r="18" spans="1:51">
      <c r="A18" s="98">
        <v>4</v>
      </c>
      <c r="B18" s="99" t="s">
        <v>3</v>
      </c>
      <c r="C18" s="54">
        <v>1E-3</v>
      </c>
      <c r="D18" s="44">
        <f>C18*D14</f>
        <v>0.125</v>
      </c>
      <c r="E18" s="54"/>
      <c r="F18" s="55"/>
      <c r="G18" s="54"/>
      <c r="H18" s="44"/>
      <c r="I18" s="43"/>
      <c r="J18" s="55"/>
      <c r="K18" s="43"/>
      <c r="L18" s="55"/>
      <c r="M18" s="43"/>
      <c r="N18" s="55"/>
      <c r="O18" s="43">
        <v>2.0999999999999999E-3</v>
      </c>
      <c r="P18" s="44">
        <f>O18*P14</f>
        <v>0.26250000000000001</v>
      </c>
      <c r="Q18" s="103">
        <v>3.0000000000000001E-3</v>
      </c>
      <c r="R18" s="44">
        <f>Q18*R14</f>
        <v>0.375</v>
      </c>
      <c r="S18" s="114">
        <v>4.6800000000000001E-3</v>
      </c>
      <c r="T18" s="44">
        <f>S18*T14</f>
        <v>0.58499999999999996</v>
      </c>
      <c r="U18" s="43"/>
      <c r="V18" s="55"/>
      <c r="W18" s="43"/>
      <c r="X18" s="55"/>
      <c r="Y18" s="43"/>
      <c r="Z18" s="55"/>
      <c r="AA18" s="43"/>
      <c r="AB18" s="55"/>
      <c r="AC18" s="43">
        <v>3.16E-3</v>
      </c>
      <c r="AD18" s="44">
        <f>AC18*AD14</f>
        <v>0.39500000000000002</v>
      </c>
      <c r="AE18" s="43"/>
      <c r="AF18" s="55"/>
      <c r="AG18" s="55"/>
      <c r="AH18" s="55"/>
      <c r="AI18" s="43"/>
      <c r="AJ18" s="44"/>
      <c r="AK18" s="43"/>
      <c r="AL18" s="55"/>
      <c r="AM18" s="43"/>
      <c r="AN18" s="55"/>
      <c r="AO18" s="55"/>
      <c r="AP18" s="55"/>
      <c r="AQ18" s="45"/>
      <c r="AR18" s="55"/>
      <c r="AS18" s="74">
        <f t="shared" si="0"/>
        <v>1.7424999999999999</v>
      </c>
      <c r="AT18" s="98">
        <v>4</v>
      </c>
      <c r="AU18" s="99" t="s">
        <v>3</v>
      </c>
      <c r="AV18" s="21"/>
      <c r="AW18" s="21"/>
      <c r="AX18" s="21"/>
      <c r="AY18" s="51"/>
    </row>
    <row r="19" spans="1:51">
      <c r="A19" s="98">
        <v>5</v>
      </c>
      <c r="B19" s="99" t="s">
        <v>129</v>
      </c>
      <c r="C19" s="43"/>
      <c r="D19" s="55"/>
      <c r="E19" s="54">
        <v>2.8500000000000001E-3</v>
      </c>
      <c r="F19" s="44">
        <f>E19*F14</f>
        <v>0.35625000000000001</v>
      </c>
      <c r="G19" s="54"/>
      <c r="H19" s="55"/>
      <c r="I19" s="43"/>
      <c r="J19" s="55"/>
      <c r="K19" s="43"/>
      <c r="L19" s="55"/>
      <c r="M19" s="43"/>
      <c r="N19" s="55"/>
      <c r="O19" s="43"/>
      <c r="P19" s="55"/>
      <c r="Q19" s="55"/>
      <c r="R19" s="55"/>
      <c r="S19" s="55"/>
      <c r="T19" s="55"/>
      <c r="U19" s="43"/>
      <c r="V19" s="55"/>
      <c r="W19" s="43"/>
      <c r="X19" s="55"/>
      <c r="Y19" s="43"/>
      <c r="Z19" s="55"/>
      <c r="AA19" s="43"/>
      <c r="AB19" s="55"/>
      <c r="AC19" s="43"/>
      <c r="AD19" s="44"/>
      <c r="AE19" s="43"/>
      <c r="AF19" s="55"/>
      <c r="AG19" s="55"/>
      <c r="AH19" s="55"/>
      <c r="AI19" s="43"/>
      <c r="AJ19" s="55"/>
      <c r="AK19" s="43"/>
      <c r="AL19" s="55"/>
      <c r="AM19" s="43"/>
      <c r="AN19" s="55"/>
      <c r="AO19" s="55"/>
      <c r="AP19" s="55"/>
      <c r="AQ19" s="45"/>
      <c r="AR19" s="55"/>
      <c r="AS19" s="74">
        <f t="shared" si="0"/>
        <v>0.35625000000000001</v>
      </c>
      <c r="AT19" s="98">
        <v>5</v>
      </c>
      <c r="AU19" s="99" t="s">
        <v>129</v>
      </c>
      <c r="AV19" s="21"/>
      <c r="AW19" s="21"/>
      <c r="AX19" s="21"/>
      <c r="AY19" s="51"/>
    </row>
    <row r="20" spans="1:51">
      <c r="A20" s="98">
        <v>6</v>
      </c>
      <c r="B20" s="99" t="s">
        <v>5</v>
      </c>
      <c r="C20" s="43"/>
      <c r="D20" s="55"/>
      <c r="E20" s="43"/>
      <c r="F20" s="55"/>
      <c r="G20" s="54">
        <v>2.5000000000000001E-2</v>
      </c>
      <c r="H20" s="44">
        <f>G20*H14</f>
        <v>3.125</v>
      </c>
      <c r="I20" s="43"/>
      <c r="J20" s="55"/>
      <c r="K20" s="43"/>
      <c r="L20" s="55"/>
      <c r="M20" s="43"/>
      <c r="N20" s="55"/>
      <c r="O20" s="43"/>
      <c r="P20" s="55"/>
      <c r="Q20" s="55"/>
      <c r="R20" s="55"/>
      <c r="S20" s="55"/>
      <c r="T20" s="55"/>
      <c r="U20" s="43"/>
      <c r="V20" s="55"/>
      <c r="W20" s="43"/>
      <c r="X20" s="55"/>
      <c r="Y20" s="43"/>
      <c r="Z20" s="55"/>
      <c r="AA20" s="43"/>
      <c r="AB20" s="55"/>
      <c r="AC20" s="43"/>
      <c r="AD20" s="44"/>
      <c r="AE20" s="43"/>
      <c r="AF20" s="55"/>
      <c r="AG20" s="55"/>
      <c r="AH20" s="55"/>
      <c r="AI20" s="43"/>
      <c r="AJ20" s="55"/>
      <c r="AK20" s="43"/>
      <c r="AL20" s="55"/>
      <c r="AM20" s="43"/>
      <c r="AN20" s="55"/>
      <c r="AO20" s="55"/>
      <c r="AP20" s="55"/>
      <c r="AQ20" s="45"/>
      <c r="AR20" s="55"/>
      <c r="AS20" s="74">
        <f t="shared" si="0"/>
        <v>3.125</v>
      </c>
      <c r="AT20" s="98">
        <v>6</v>
      </c>
      <c r="AU20" s="99" t="s">
        <v>5</v>
      </c>
      <c r="AV20" s="21"/>
      <c r="AW20" s="21"/>
      <c r="AX20" s="21"/>
      <c r="AY20" s="51"/>
    </row>
    <row r="21" spans="1:51">
      <c r="A21" s="98">
        <v>7</v>
      </c>
      <c r="B21" s="99" t="s">
        <v>131</v>
      </c>
      <c r="C21" s="43"/>
      <c r="D21" s="55"/>
      <c r="E21" s="43"/>
      <c r="F21" s="55"/>
      <c r="G21" s="43">
        <v>9.4500000000000001E-3</v>
      </c>
      <c r="H21" s="44">
        <f>G21*H14</f>
        <v>1.1812499999999999</v>
      </c>
      <c r="I21" s="43"/>
      <c r="J21" s="55"/>
      <c r="K21" s="43"/>
      <c r="L21" s="55"/>
      <c r="M21" s="43"/>
      <c r="N21" s="55"/>
      <c r="O21" s="43"/>
      <c r="P21" s="55"/>
      <c r="Q21" s="55"/>
      <c r="R21" s="55"/>
      <c r="S21" s="55"/>
      <c r="T21" s="55"/>
      <c r="U21" s="43"/>
      <c r="V21" s="55"/>
      <c r="W21" s="43"/>
      <c r="X21" s="55"/>
      <c r="Y21" s="43"/>
      <c r="Z21" s="55"/>
      <c r="AA21" s="43"/>
      <c r="AB21" s="55"/>
      <c r="AC21" s="43"/>
      <c r="AD21" s="44"/>
      <c r="AE21" s="43"/>
      <c r="AF21" s="55"/>
      <c r="AG21" s="55"/>
      <c r="AH21" s="55"/>
      <c r="AI21" s="43"/>
      <c r="AJ21" s="44"/>
      <c r="AK21" s="43"/>
      <c r="AL21" s="55"/>
      <c r="AM21" s="43"/>
      <c r="AN21" s="55"/>
      <c r="AO21" s="55"/>
      <c r="AP21" s="55"/>
      <c r="AQ21" s="45"/>
      <c r="AR21" s="55"/>
      <c r="AS21" s="74">
        <f t="shared" si="0"/>
        <v>1.1812499999999999</v>
      </c>
      <c r="AT21" s="98">
        <v>7</v>
      </c>
      <c r="AU21" s="99" t="s">
        <v>131</v>
      </c>
      <c r="AV21" s="21"/>
      <c r="AW21" s="21"/>
      <c r="AX21" s="21"/>
      <c r="AY21" s="51"/>
    </row>
    <row r="22" spans="1:51">
      <c r="A22" s="98">
        <v>8</v>
      </c>
      <c r="B22" s="100" t="s">
        <v>74</v>
      </c>
      <c r="C22" s="43"/>
      <c r="D22" s="55"/>
      <c r="E22" s="43"/>
      <c r="F22" s="55"/>
      <c r="G22" s="43"/>
      <c r="H22" s="55"/>
      <c r="I22" s="54">
        <v>0.11423999999999999</v>
      </c>
      <c r="J22" s="44">
        <f>I22*J14</f>
        <v>14.28</v>
      </c>
      <c r="K22" s="43"/>
      <c r="L22" s="55"/>
      <c r="M22" s="43"/>
      <c r="N22" s="55"/>
      <c r="O22" s="43"/>
      <c r="P22" s="55"/>
      <c r="Q22" s="55"/>
      <c r="R22" s="55"/>
      <c r="S22" s="55"/>
      <c r="T22" s="55"/>
      <c r="U22" s="43"/>
      <c r="V22" s="55"/>
      <c r="W22" s="43"/>
      <c r="X22" s="55"/>
      <c r="Y22" s="43"/>
      <c r="Z22" s="55"/>
      <c r="AA22" s="43"/>
      <c r="AB22" s="55"/>
      <c r="AC22" s="43"/>
      <c r="AD22" s="44"/>
      <c r="AE22" s="43"/>
      <c r="AF22" s="55"/>
      <c r="AG22" s="55"/>
      <c r="AH22" s="55"/>
      <c r="AI22" s="43"/>
      <c r="AJ22" s="55"/>
      <c r="AK22" s="43"/>
      <c r="AL22" s="55"/>
      <c r="AM22" s="43"/>
      <c r="AN22" s="55"/>
      <c r="AO22" s="55"/>
      <c r="AP22" s="55"/>
      <c r="AQ22" s="45"/>
      <c r="AR22" s="55"/>
      <c r="AS22" s="74">
        <f t="shared" si="0"/>
        <v>14.28</v>
      </c>
      <c r="AT22" s="98">
        <v>8</v>
      </c>
      <c r="AU22" s="100" t="s">
        <v>74</v>
      </c>
      <c r="AV22" s="21"/>
      <c r="AW22" s="21"/>
      <c r="AX22" s="21"/>
      <c r="AY22" s="51"/>
    </row>
    <row r="23" spans="1:51">
      <c r="A23" s="98">
        <v>9</v>
      </c>
      <c r="B23" s="99" t="s">
        <v>8</v>
      </c>
      <c r="C23" s="43"/>
      <c r="D23" s="55"/>
      <c r="E23" s="43"/>
      <c r="F23" s="55"/>
      <c r="G23" s="43"/>
      <c r="H23" s="55"/>
      <c r="I23" s="43"/>
      <c r="J23" s="55"/>
      <c r="K23" s="43"/>
      <c r="L23" s="44"/>
      <c r="M23" s="43">
        <v>1.102E-2</v>
      </c>
      <c r="N23" s="44">
        <f>M23*N14</f>
        <v>1.3774999999999999</v>
      </c>
      <c r="O23" s="43"/>
      <c r="P23" s="44"/>
      <c r="Q23" s="84">
        <v>1.596E-3</v>
      </c>
      <c r="R23" s="44">
        <f>Q23*R14</f>
        <v>0.19950000000000001</v>
      </c>
      <c r="S23" s="44"/>
      <c r="T23" s="44"/>
      <c r="U23" s="43"/>
      <c r="V23" s="55"/>
      <c r="W23" s="43"/>
      <c r="X23" s="55"/>
      <c r="Y23" s="43"/>
      <c r="Z23" s="55"/>
      <c r="AA23" s="43"/>
      <c r="AB23" s="55"/>
      <c r="AC23" s="43"/>
      <c r="AD23" s="44"/>
      <c r="AE23" s="43">
        <v>1.6979999999999999E-2</v>
      </c>
      <c r="AF23" s="44">
        <f>AE23*AF14</f>
        <v>2.1224999999999996</v>
      </c>
      <c r="AG23" s="44"/>
      <c r="AH23" s="44"/>
      <c r="AI23" s="43">
        <v>3.3250000000000002E-2</v>
      </c>
      <c r="AJ23" s="44">
        <f>AI23*AJ14</f>
        <v>4.15625</v>
      </c>
      <c r="AK23" s="43"/>
      <c r="AL23" s="55"/>
      <c r="AM23" s="43"/>
      <c r="AN23" s="55"/>
      <c r="AO23" s="55"/>
      <c r="AP23" s="55"/>
      <c r="AQ23" s="45"/>
      <c r="AR23" s="55"/>
      <c r="AS23" s="74">
        <f t="shared" si="0"/>
        <v>7.8557499999999987</v>
      </c>
      <c r="AT23" s="98">
        <v>9</v>
      </c>
      <c r="AU23" s="99" t="s">
        <v>8</v>
      </c>
      <c r="AV23" s="21"/>
      <c r="AW23" s="21"/>
      <c r="AX23" s="21"/>
      <c r="AY23" s="51"/>
    </row>
    <row r="24" spans="1:51">
      <c r="A24" s="98">
        <v>10</v>
      </c>
      <c r="B24" s="99" t="s">
        <v>9</v>
      </c>
      <c r="C24" s="43"/>
      <c r="D24" s="55"/>
      <c r="E24" s="43"/>
      <c r="F24" s="55"/>
      <c r="G24" s="43"/>
      <c r="H24" s="55"/>
      <c r="I24" s="43"/>
      <c r="J24" s="55"/>
      <c r="K24" s="43"/>
      <c r="L24" s="44"/>
      <c r="M24" s="43"/>
      <c r="N24" s="55"/>
      <c r="O24" s="43"/>
      <c r="P24" s="55"/>
      <c r="Q24" s="55"/>
      <c r="R24" s="55"/>
      <c r="S24" s="55"/>
      <c r="T24" s="55"/>
      <c r="U24" s="43"/>
      <c r="V24" s="55"/>
      <c r="W24" s="43"/>
      <c r="X24" s="55"/>
      <c r="Y24" s="43"/>
      <c r="Z24" s="55"/>
      <c r="AA24" s="43"/>
      <c r="AB24" s="55"/>
      <c r="AC24" s="43"/>
      <c r="AD24" s="44"/>
      <c r="AE24" s="43">
        <v>1.0200000000000001E-2</v>
      </c>
      <c r="AF24" s="44">
        <f>AE24*AF14</f>
        <v>1.2750000000000001</v>
      </c>
      <c r="AG24" s="44"/>
      <c r="AH24" s="44"/>
      <c r="AI24" s="43"/>
      <c r="AJ24" s="55"/>
      <c r="AK24" s="43"/>
      <c r="AL24" s="55"/>
      <c r="AM24" s="43"/>
      <c r="AN24" s="55"/>
      <c r="AO24" s="55"/>
      <c r="AP24" s="55"/>
      <c r="AQ24" s="45"/>
      <c r="AR24" s="55"/>
      <c r="AS24" s="74">
        <f t="shared" si="0"/>
        <v>1.2750000000000001</v>
      </c>
      <c r="AT24" s="98">
        <v>10</v>
      </c>
      <c r="AU24" s="99" t="s">
        <v>9</v>
      </c>
      <c r="AV24" s="21"/>
      <c r="AW24" s="21"/>
      <c r="AX24" s="21"/>
      <c r="AY24" s="51"/>
    </row>
    <row r="25" spans="1:51">
      <c r="A25" s="98">
        <v>11</v>
      </c>
      <c r="B25" s="99" t="s">
        <v>10</v>
      </c>
      <c r="C25" s="43"/>
      <c r="D25" s="55"/>
      <c r="E25" s="43"/>
      <c r="F25" s="55"/>
      <c r="G25" s="43"/>
      <c r="H25" s="55"/>
      <c r="I25" s="43"/>
      <c r="J25" s="55"/>
      <c r="K25" s="43">
        <v>3.0000000000000001E-3</v>
      </c>
      <c r="L25" s="44">
        <f>K25*L14</f>
        <v>0.375</v>
      </c>
      <c r="M25" s="43">
        <v>1.8E-3</v>
      </c>
      <c r="N25" s="44">
        <f>M25*N14</f>
        <v>0.22500000000000001</v>
      </c>
      <c r="O25" s="43"/>
      <c r="P25" s="55"/>
      <c r="Q25" s="55"/>
      <c r="R25" s="55"/>
      <c r="S25" s="55"/>
      <c r="T25" s="55"/>
      <c r="U25" s="43"/>
      <c r="V25" s="55"/>
      <c r="W25" s="43"/>
      <c r="X25" s="55"/>
      <c r="Y25" s="43"/>
      <c r="Z25" s="55"/>
      <c r="AA25" s="43"/>
      <c r="AB25" s="55"/>
      <c r="AC25" s="43">
        <v>1.6000000000000001E-4</v>
      </c>
      <c r="AD25" s="44">
        <f>AC25*AD14</f>
        <v>0.02</v>
      </c>
      <c r="AE25" s="43">
        <v>4.0000000000000001E-3</v>
      </c>
      <c r="AF25" s="44">
        <f>AE25*AF14</f>
        <v>0.5</v>
      </c>
      <c r="AG25" s="44"/>
      <c r="AH25" s="44"/>
      <c r="AI25" s="43">
        <v>4.0000000000000001E-3</v>
      </c>
      <c r="AJ25" s="44">
        <f>AI25*AJ14</f>
        <v>0.5</v>
      </c>
      <c r="AK25" s="43"/>
      <c r="AL25" s="55"/>
      <c r="AM25" s="43"/>
      <c r="AN25" s="55"/>
      <c r="AO25" s="55"/>
      <c r="AP25" s="55"/>
      <c r="AQ25" s="45"/>
      <c r="AR25" s="55"/>
      <c r="AS25" s="74">
        <f t="shared" si="0"/>
        <v>1.62</v>
      </c>
      <c r="AT25" s="98">
        <v>11</v>
      </c>
      <c r="AU25" s="99" t="s">
        <v>10</v>
      </c>
      <c r="AV25" s="21"/>
      <c r="AW25" s="21"/>
      <c r="AX25" s="21"/>
      <c r="AY25" s="51"/>
    </row>
    <row r="26" spans="1:51">
      <c r="A26" s="98">
        <v>12</v>
      </c>
      <c r="B26" s="99" t="s">
        <v>11</v>
      </c>
      <c r="C26" s="43"/>
      <c r="D26" s="55"/>
      <c r="E26" s="43"/>
      <c r="F26" s="55"/>
      <c r="G26" s="43"/>
      <c r="H26" s="55"/>
      <c r="I26" s="43"/>
      <c r="J26" s="55"/>
      <c r="K26" s="43"/>
      <c r="L26" s="55"/>
      <c r="M26" s="43"/>
      <c r="N26" s="44"/>
      <c r="O26" s="43">
        <v>5.2499999999999998E-2</v>
      </c>
      <c r="P26" s="44">
        <f>O26*P14</f>
        <v>6.5625</v>
      </c>
      <c r="Q26" s="44"/>
      <c r="R26" s="44"/>
      <c r="S26" s="44"/>
      <c r="T26" s="44"/>
      <c r="U26" s="43"/>
      <c r="V26" s="55"/>
      <c r="W26" s="43"/>
      <c r="X26" s="55"/>
      <c r="Y26" s="43"/>
      <c r="Z26" s="55"/>
      <c r="AA26" s="43"/>
      <c r="AB26" s="55"/>
      <c r="AC26" s="43"/>
      <c r="AD26" s="44"/>
      <c r="AE26" s="43"/>
      <c r="AF26" s="44"/>
      <c r="AG26" s="44"/>
      <c r="AH26" s="44"/>
      <c r="AI26" s="43"/>
      <c r="AJ26" s="55"/>
      <c r="AK26" s="43"/>
      <c r="AL26" s="55"/>
      <c r="AM26" s="43"/>
      <c r="AN26" s="55"/>
      <c r="AO26" s="55"/>
      <c r="AP26" s="55"/>
      <c r="AQ26" s="45"/>
      <c r="AR26" s="55"/>
      <c r="AS26" s="74">
        <f t="shared" si="0"/>
        <v>6.5625</v>
      </c>
      <c r="AT26" s="98">
        <v>12</v>
      </c>
      <c r="AU26" s="99" t="s">
        <v>11</v>
      </c>
      <c r="AV26" s="21"/>
      <c r="AW26" s="21"/>
      <c r="AX26" s="21"/>
      <c r="AY26" s="51"/>
    </row>
    <row r="27" spans="1:51">
      <c r="A27" s="98">
        <v>13</v>
      </c>
      <c r="B27" s="99" t="s">
        <v>12</v>
      </c>
      <c r="C27" s="43"/>
      <c r="D27" s="55"/>
      <c r="E27" s="43"/>
      <c r="F27" s="55"/>
      <c r="G27" s="43"/>
      <c r="H27" s="55"/>
      <c r="I27" s="43"/>
      <c r="J27" s="55"/>
      <c r="K27" s="43"/>
      <c r="L27" s="55"/>
      <c r="M27" s="43">
        <v>8.3159999999999998E-2</v>
      </c>
      <c r="N27" s="44">
        <f>M27*N14</f>
        <v>10.395</v>
      </c>
      <c r="O27" s="43"/>
      <c r="P27" s="55"/>
      <c r="Q27" s="55"/>
      <c r="R27" s="55"/>
      <c r="S27" s="114">
        <v>0.18578</v>
      </c>
      <c r="T27" s="44">
        <f>S27*T14</f>
        <v>23.2225</v>
      </c>
      <c r="U27" s="43"/>
      <c r="V27" s="55"/>
      <c r="W27" s="43"/>
      <c r="X27" s="55"/>
      <c r="Y27" s="43"/>
      <c r="Z27" s="55"/>
      <c r="AA27" s="43"/>
      <c r="AB27" s="55"/>
      <c r="AC27" s="43"/>
      <c r="AD27" s="44"/>
      <c r="AE27" s="43">
        <v>3.3259999999999998E-2</v>
      </c>
      <c r="AF27" s="44">
        <f>AE27*AF14</f>
        <v>4.1574999999999998</v>
      </c>
      <c r="AG27" s="44"/>
      <c r="AH27" s="44"/>
      <c r="AI27" s="43"/>
      <c r="AJ27" s="55"/>
      <c r="AK27" s="43"/>
      <c r="AL27" s="55"/>
      <c r="AM27" s="43"/>
      <c r="AN27" s="55"/>
      <c r="AO27" s="55"/>
      <c r="AP27" s="55"/>
      <c r="AQ27" s="45"/>
      <c r="AR27" s="55"/>
      <c r="AS27" s="74">
        <f t="shared" si="0"/>
        <v>37.774999999999999</v>
      </c>
      <c r="AT27" s="98">
        <v>13</v>
      </c>
      <c r="AU27" s="99" t="s">
        <v>12</v>
      </c>
      <c r="AV27" s="21"/>
      <c r="AW27" s="21"/>
      <c r="AX27" s="21"/>
      <c r="AY27" s="51"/>
    </row>
    <row r="28" spans="1:51">
      <c r="A28" s="98">
        <v>14</v>
      </c>
      <c r="B28" s="99" t="s">
        <v>13</v>
      </c>
      <c r="C28" s="43"/>
      <c r="D28" s="55"/>
      <c r="E28" s="43"/>
      <c r="F28" s="55"/>
      <c r="G28" s="43"/>
      <c r="H28" s="55"/>
      <c r="I28" s="43"/>
      <c r="J28" s="55"/>
      <c r="K28" s="43"/>
      <c r="L28" s="82"/>
      <c r="M28" s="43">
        <v>6.62E-3</v>
      </c>
      <c r="N28" s="44">
        <f>M28*N14</f>
        <v>0.82750000000000001</v>
      </c>
      <c r="O28" s="43">
        <v>5.0400000000000002E-3</v>
      </c>
      <c r="P28" s="44">
        <f>O28*P14</f>
        <v>0.63</v>
      </c>
      <c r="Q28" s="114">
        <v>1.4400000000000001E-3</v>
      </c>
      <c r="R28" s="44">
        <f>Q28*R14</f>
        <v>0.18000000000000002</v>
      </c>
      <c r="S28" s="44"/>
      <c r="T28" s="44"/>
      <c r="U28" s="43"/>
      <c r="V28" s="55"/>
      <c r="W28" s="43"/>
      <c r="X28" s="55"/>
      <c r="Y28" s="43"/>
      <c r="Z28" s="55"/>
      <c r="AA28" s="43"/>
      <c r="AB28" s="55"/>
      <c r="AC28" s="43"/>
      <c r="AD28" s="44"/>
      <c r="AE28" s="43">
        <v>1.14E-2</v>
      </c>
      <c r="AF28" s="44">
        <f>AE28*AF14</f>
        <v>1.425</v>
      </c>
      <c r="AG28" s="44"/>
      <c r="AH28" s="44"/>
      <c r="AI28" s="43">
        <v>2.1999999999999999E-2</v>
      </c>
      <c r="AJ28" s="44">
        <f>AI28*AJ14</f>
        <v>2.75</v>
      </c>
      <c r="AK28" s="43"/>
      <c r="AL28" s="55"/>
      <c r="AM28" s="43"/>
      <c r="AN28" s="55"/>
      <c r="AO28" s="55"/>
      <c r="AP28" s="55"/>
      <c r="AQ28" s="45"/>
      <c r="AR28" s="55"/>
      <c r="AS28" s="74">
        <f t="shared" si="0"/>
        <v>5.8124999999999991</v>
      </c>
      <c r="AT28" s="98">
        <v>14</v>
      </c>
      <c r="AU28" s="99" t="s">
        <v>13</v>
      </c>
      <c r="AV28" s="21"/>
      <c r="AW28" s="21"/>
      <c r="AX28" s="21"/>
      <c r="AY28" s="51"/>
    </row>
    <row r="29" spans="1:51">
      <c r="A29" s="98">
        <v>15</v>
      </c>
      <c r="B29" s="99" t="s">
        <v>14</v>
      </c>
      <c r="C29" s="43"/>
      <c r="D29" s="55"/>
      <c r="E29" s="43"/>
      <c r="F29" s="55"/>
      <c r="G29" s="43"/>
      <c r="H29" s="55"/>
      <c r="I29" s="43"/>
      <c r="J29" s="55"/>
      <c r="K29" s="43"/>
      <c r="L29" s="55"/>
      <c r="M29" s="43"/>
      <c r="N29" s="44"/>
      <c r="O29" s="43"/>
      <c r="P29" s="55"/>
      <c r="Q29" s="103">
        <v>1.8E-3</v>
      </c>
      <c r="R29" s="44">
        <f>Q29*R14</f>
        <v>0.22500000000000001</v>
      </c>
      <c r="S29" s="44"/>
      <c r="T29" s="44"/>
      <c r="U29" s="43"/>
      <c r="V29" s="55"/>
      <c r="W29" s="43"/>
      <c r="X29" s="55"/>
      <c r="Y29" s="43"/>
      <c r="Z29" s="55"/>
      <c r="AA29" s="43"/>
      <c r="AB29" s="55"/>
      <c r="AC29" s="43"/>
      <c r="AD29" s="44"/>
      <c r="AE29" s="43"/>
      <c r="AF29" s="44"/>
      <c r="AG29" s="44"/>
      <c r="AH29" s="44"/>
      <c r="AI29" s="43">
        <v>3.5999999999999999E-3</v>
      </c>
      <c r="AJ29" s="44">
        <f>AI29*AJ14</f>
        <v>0.45</v>
      </c>
      <c r="AK29" s="43"/>
      <c r="AL29" s="55"/>
      <c r="AM29" s="43"/>
      <c r="AN29" s="55"/>
      <c r="AO29" s="55"/>
      <c r="AP29" s="55"/>
      <c r="AQ29" s="45"/>
      <c r="AR29" s="55"/>
      <c r="AS29" s="74">
        <f t="shared" si="0"/>
        <v>0.67500000000000004</v>
      </c>
      <c r="AT29" s="98">
        <v>15</v>
      </c>
      <c r="AU29" s="99" t="s">
        <v>14</v>
      </c>
      <c r="AV29" s="21"/>
      <c r="AW29" s="21"/>
      <c r="AX29" s="21"/>
      <c r="AY29" s="51"/>
    </row>
    <row r="30" spans="1:51">
      <c r="A30" s="98">
        <v>16</v>
      </c>
      <c r="B30" s="99" t="s">
        <v>15</v>
      </c>
      <c r="C30" s="43"/>
      <c r="D30" s="55"/>
      <c r="E30" s="43"/>
      <c r="F30" s="55"/>
      <c r="G30" s="43"/>
      <c r="H30" s="55"/>
      <c r="I30" s="43"/>
      <c r="J30" s="55"/>
      <c r="K30" s="43"/>
      <c r="L30" s="55"/>
      <c r="M30" s="43">
        <v>7.0000000000000001E-3</v>
      </c>
      <c r="N30" s="44">
        <f>M30*N14</f>
        <v>0.875</v>
      </c>
      <c r="O30" s="43"/>
      <c r="P30" s="44"/>
      <c r="Q30" s="44"/>
      <c r="R30" s="44"/>
      <c r="S30" s="44"/>
      <c r="T30" s="44"/>
      <c r="U30" s="43"/>
      <c r="V30" s="55"/>
      <c r="W30" s="43"/>
      <c r="X30" s="55"/>
      <c r="Y30" s="43"/>
      <c r="Z30" s="55"/>
      <c r="AA30" s="43"/>
      <c r="AB30" s="55"/>
      <c r="AC30" s="43"/>
      <c r="AD30" s="44"/>
      <c r="AE30" s="43"/>
      <c r="AF30" s="55"/>
      <c r="AG30" s="55"/>
      <c r="AH30" s="55"/>
      <c r="AI30" s="43"/>
      <c r="AJ30" s="55"/>
      <c r="AK30" s="43"/>
      <c r="AL30" s="55"/>
      <c r="AM30" s="43"/>
      <c r="AN30" s="55"/>
      <c r="AO30" s="55"/>
      <c r="AP30" s="55"/>
      <c r="AQ30" s="45"/>
      <c r="AR30" s="55"/>
      <c r="AS30" s="74">
        <f t="shared" si="0"/>
        <v>0.875</v>
      </c>
      <c r="AT30" s="98">
        <v>16</v>
      </c>
      <c r="AU30" s="99" t="s">
        <v>15</v>
      </c>
      <c r="AV30" s="21"/>
      <c r="AW30" s="21"/>
      <c r="AX30" s="21"/>
      <c r="AY30" s="51"/>
    </row>
    <row r="31" spans="1:51">
      <c r="A31" s="98">
        <v>17</v>
      </c>
      <c r="B31" s="99" t="s">
        <v>22</v>
      </c>
      <c r="C31" s="43"/>
      <c r="D31" s="55"/>
      <c r="E31" s="43"/>
      <c r="F31" s="55"/>
      <c r="G31" s="43"/>
      <c r="H31" s="55"/>
      <c r="I31" s="43"/>
      <c r="J31" s="55"/>
      <c r="K31" s="43">
        <v>6.4479999999999996E-2</v>
      </c>
      <c r="L31" s="44">
        <f>K31*L14</f>
        <v>8.0599999999999987</v>
      </c>
      <c r="M31" s="43"/>
      <c r="N31" s="44"/>
      <c r="O31" s="43"/>
      <c r="P31" s="55"/>
      <c r="Q31" s="55"/>
      <c r="R31" s="55"/>
      <c r="S31" s="55"/>
      <c r="T31" s="55"/>
      <c r="U31" s="43"/>
      <c r="V31" s="55"/>
      <c r="W31" s="43"/>
      <c r="X31" s="55"/>
      <c r="Y31" s="43"/>
      <c r="Z31" s="55"/>
      <c r="AA31" s="43"/>
      <c r="AB31" s="55"/>
      <c r="AC31" s="43"/>
      <c r="AD31" s="44"/>
      <c r="AE31" s="43"/>
      <c r="AF31" s="44"/>
      <c r="AG31" s="44"/>
      <c r="AH31" s="44"/>
      <c r="AI31" s="43"/>
      <c r="AJ31" s="55"/>
      <c r="AK31" s="43"/>
      <c r="AL31" s="55"/>
      <c r="AM31" s="43"/>
      <c r="AN31" s="55"/>
      <c r="AO31" s="55"/>
      <c r="AP31" s="55"/>
      <c r="AQ31" s="45"/>
      <c r="AR31" s="55"/>
      <c r="AS31" s="74">
        <f t="shared" si="0"/>
        <v>8.0599999999999987</v>
      </c>
      <c r="AT31" s="98">
        <v>17</v>
      </c>
      <c r="AU31" s="99" t="s">
        <v>22</v>
      </c>
      <c r="AV31" s="21"/>
      <c r="AW31" s="21"/>
      <c r="AX31" s="21"/>
      <c r="AY31" s="51"/>
    </row>
    <row r="32" spans="1:51">
      <c r="A32" s="98">
        <v>18</v>
      </c>
      <c r="B32" s="99" t="s">
        <v>69</v>
      </c>
      <c r="C32" s="43"/>
      <c r="D32" s="55"/>
      <c r="E32" s="43"/>
      <c r="F32" s="55"/>
      <c r="G32" s="43"/>
      <c r="H32" s="55"/>
      <c r="I32" s="43"/>
      <c r="J32" s="55"/>
      <c r="K32" s="43"/>
      <c r="L32" s="55"/>
      <c r="M32" s="43">
        <v>2.6179999999999998E-2</v>
      </c>
      <c r="N32" s="44">
        <f>M32*N14</f>
        <v>3.2725</v>
      </c>
      <c r="O32" s="43">
        <v>3.1609999999999999E-2</v>
      </c>
      <c r="P32" s="44">
        <f>O32*P14</f>
        <v>3.9512499999999999</v>
      </c>
      <c r="Q32" s="44"/>
      <c r="R32" s="44"/>
      <c r="S32" s="44"/>
      <c r="T32" s="44"/>
      <c r="U32" s="43"/>
      <c r="V32" s="55"/>
      <c r="W32" s="43"/>
      <c r="X32" s="55"/>
      <c r="Y32" s="43"/>
      <c r="Z32" s="55"/>
      <c r="AA32" s="43"/>
      <c r="AB32" s="55"/>
      <c r="AC32" s="43"/>
      <c r="AD32" s="44"/>
      <c r="AE32" s="43"/>
      <c r="AF32" s="55"/>
      <c r="AG32" s="55"/>
      <c r="AH32" s="55"/>
      <c r="AI32" s="43"/>
      <c r="AJ32" s="55"/>
      <c r="AK32" s="43"/>
      <c r="AL32" s="55"/>
      <c r="AM32" s="43"/>
      <c r="AN32" s="55"/>
      <c r="AO32" s="55"/>
      <c r="AP32" s="55"/>
      <c r="AQ32" s="45"/>
      <c r="AR32" s="55"/>
      <c r="AS32" s="74">
        <f t="shared" si="0"/>
        <v>7.2237499999999999</v>
      </c>
      <c r="AT32" s="98">
        <v>18</v>
      </c>
      <c r="AU32" s="99" t="s">
        <v>69</v>
      </c>
      <c r="AV32" s="21"/>
      <c r="AW32" s="21"/>
      <c r="AX32" s="21"/>
      <c r="AY32" s="51"/>
    </row>
    <row r="33" spans="1:51">
      <c r="A33" s="98">
        <v>19</v>
      </c>
      <c r="B33" s="99" t="s">
        <v>16</v>
      </c>
      <c r="C33" s="43"/>
      <c r="D33" s="55"/>
      <c r="E33" s="43"/>
      <c r="F33" s="55"/>
      <c r="G33" s="43"/>
      <c r="H33" s="55"/>
      <c r="I33" s="43"/>
      <c r="J33" s="55"/>
      <c r="K33" s="43"/>
      <c r="L33" s="55"/>
      <c r="M33" s="43"/>
      <c r="N33" s="55"/>
      <c r="O33" s="43"/>
      <c r="P33" s="44"/>
      <c r="Q33" s="103">
        <v>1.5E-3</v>
      </c>
      <c r="R33" s="44">
        <f>Q33*R14</f>
        <v>0.1875</v>
      </c>
      <c r="S33" s="44"/>
      <c r="T33" s="44"/>
      <c r="U33" s="43"/>
      <c r="V33" s="55"/>
      <c r="W33" s="43"/>
      <c r="X33" s="55"/>
      <c r="Y33" s="43"/>
      <c r="Z33" s="55"/>
      <c r="AA33" s="43"/>
      <c r="AB33" s="55"/>
      <c r="AC33" s="43">
        <v>3.5700000000000003E-2</v>
      </c>
      <c r="AD33" s="44">
        <f>AC33*AD14</f>
        <v>4.4625000000000004</v>
      </c>
      <c r="AE33" s="43"/>
      <c r="AF33" s="55"/>
      <c r="AG33" s="55"/>
      <c r="AH33" s="55"/>
      <c r="AI33" s="43"/>
      <c r="AJ33" s="44"/>
      <c r="AK33" s="43"/>
      <c r="AL33" s="55"/>
      <c r="AM33" s="43"/>
      <c r="AN33" s="55"/>
      <c r="AO33" s="55"/>
      <c r="AP33" s="55"/>
      <c r="AQ33" s="45"/>
      <c r="AR33" s="55"/>
      <c r="AS33" s="74">
        <f t="shared" si="0"/>
        <v>4.6500000000000004</v>
      </c>
      <c r="AT33" s="98">
        <v>19</v>
      </c>
      <c r="AU33" s="99" t="s">
        <v>16</v>
      </c>
      <c r="AV33" s="21"/>
      <c r="AW33" s="21"/>
      <c r="AX33" s="21"/>
      <c r="AY33" s="51"/>
    </row>
    <row r="34" spans="1:51">
      <c r="A34" s="98">
        <v>20</v>
      </c>
      <c r="B34" s="99" t="s">
        <v>155</v>
      </c>
      <c r="C34" s="43"/>
      <c r="D34" s="55"/>
      <c r="E34" s="43"/>
      <c r="F34" s="55"/>
      <c r="G34" s="43"/>
      <c r="H34" s="55"/>
      <c r="I34" s="43"/>
      <c r="J34" s="55"/>
      <c r="K34" s="43"/>
      <c r="L34" s="55"/>
      <c r="M34" s="43"/>
      <c r="N34" s="55"/>
      <c r="O34" s="43">
        <v>3.0000000000000001E-3</v>
      </c>
      <c r="P34" s="44">
        <f>O34*P14</f>
        <v>0.375</v>
      </c>
      <c r="Q34" s="44"/>
      <c r="R34" s="44"/>
      <c r="S34" s="44"/>
      <c r="T34" s="44"/>
      <c r="U34" s="43"/>
      <c r="V34" s="55"/>
      <c r="W34" s="43"/>
      <c r="X34" s="55"/>
      <c r="Y34" s="43"/>
      <c r="Z34" s="55"/>
      <c r="AA34" s="43"/>
      <c r="AB34" s="55"/>
      <c r="AC34" s="43"/>
      <c r="AD34" s="44"/>
      <c r="AE34" s="43"/>
      <c r="AF34" s="55"/>
      <c r="AG34" s="55"/>
      <c r="AH34" s="55"/>
      <c r="AI34" s="43"/>
      <c r="AJ34" s="55"/>
      <c r="AK34" s="43"/>
      <c r="AL34" s="55"/>
      <c r="AM34" s="43"/>
      <c r="AN34" s="55"/>
      <c r="AO34" s="55"/>
      <c r="AP34" s="55"/>
      <c r="AQ34" s="45"/>
      <c r="AR34" s="55"/>
      <c r="AS34" s="74">
        <f t="shared" si="0"/>
        <v>0.375</v>
      </c>
      <c r="AT34" s="98">
        <v>20</v>
      </c>
      <c r="AU34" s="99" t="s">
        <v>155</v>
      </c>
      <c r="AV34" s="21"/>
      <c r="AW34" s="21"/>
      <c r="AX34" s="21"/>
      <c r="AY34" s="51"/>
    </row>
    <row r="35" spans="1:51">
      <c r="A35" s="98">
        <v>21</v>
      </c>
      <c r="B35" s="100" t="s">
        <v>141</v>
      </c>
      <c r="C35" s="43"/>
      <c r="D35" s="55"/>
      <c r="E35" s="43"/>
      <c r="F35" s="55"/>
      <c r="G35" s="43"/>
      <c r="H35" s="55"/>
      <c r="I35" s="43"/>
      <c r="J35" s="55"/>
      <c r="K35" s="43"/>
      <c r="L35" s="55"/>
      <c r="M35" s="43"/>
      <c r="N35" s="55"/>
      <c r="O35" s="43"/>
      <c r="P35" s="55"/>
      <c r="Q35" s="55"/>
      <c r="R35" s="55"/>
      <c r="S35" s="55"/>
      <c r="T35" s="55"/>
      <c r="U35" s="43"/>
      <c r="V35" s="44"/>
      <c r="W35" s="43"/>
      <c r="X35" s="55"/>
      <c r="Y35" s="43"/>
      <c r="Z35" s="55"/>
      <c r="AA35" s="43">
        <v>0.20599999999999999</v>
      </c>
      <c r="AB35" s="44">
        <f>AA35*AB14</f>
        <v>25.75</v>
      </c>
      <c r="AC35" s="43"/>
      <c r="AD35" s="44"/>
      <c r="AE35" s="43"/>
      <c r="AF35" s="55"/>
      <c r="AG35" s="55"/>
      <c r="AH35" s="55"/>
      <c r="AI35" s="43"/>
      <c r="AJ35" s="55"/>
      <c r="AK35" s="43"/>
      <c r="AL35" s="55"/>
      <c r="AM35" s="43"/>
      <c r="AN35" s="55"/>
      <c r="AO35" s="55"/>
      <c r="AP35" s="55"/>
      <c r="AQ35" s="45"/>
      <c r="AR35" s="55"/>
      <c r="AS35" s="74">
        <f t="shared" si="0"/>
        <v>25.75</v>
      </c>
      <c r="AT35" s="98">
        <v>21</v>
      </c>
      <c r="AU35" s="100" t="s">
        <v>141</v>
      </c>
      <c r="AV35" s="21"/>
      <c r="AW35" s="21"/>
      <c r="AX35" s="21"/>
      <c r="AY35" s="51"/>
    </row>
    <row r="36" spans="1:51">
      <c r="A36" s="98">
        <v>22</v>
      </c>
      <c r="B36" s="99" t="s">
        <v>17</v>
      </c>
      <c r="C36" s="43"/>
      <c r="D36" s="55"/>
      <c r="E36" s="43"/>
      <c r="F36" s="55"/>
      <c r="G36" s="43"/>
      <c r="H36" s="55"/>
      <c r="I36" s="43"/>
      <c r="J36" s="55"/>
      <c r="K36" s="43"/>
      <c r="L36" s="55"/>
      <c r="M36" s="43"/>
      <c r="N36" s="55"/>
      <c r="O36" s="43"/>
      <c r="P36" s="55"/>
      <c r="Q36" s="55"/>
      <c r="R36" s="55"/>
      <c r="S36" s="55"/>
      <c r="T36" s="55"/>
      <c r="U36" s="43"/>
      <c r="V36" s="55"/>
      <c r="W36" s="43">
        <v>1.4999999999999999E-2</v>
      </c>
      <c r="X36" s="44">
        <f>W36*X14</f>
        <v>1.875</v>
      </c>
      <c r="Y36" s="43"/>
      <c r="Z36" s="55"/>
      <c r="AA36" s="43"/>
      <c r="AB36" s="55"/>
      <c r="AC36" s="43"/>
      <c r="AD36" s="44"/>
      <c r="AE36" s="43"/>
      <c r="AF36" s="55"/>
      <c r="AG36" s="55"/>
      <c r="AH36" s="55"/>
      <c r="AI36" s="43"/>
      <c r="AJ36" s="55"/>
      <c r="AK36" s="43"/>
      <c r="AL36" s="55"/>
      <c r="AM36" s="43">
        <v>0.01</v>
      </c>
      <c r="AN36" s="44">
        <f>AM36*AN14</f>
        <v>1.25</v>
      </c>
      <c r="AO36" s="44"/>
      <c r="AP36" s="44"/>
      <c r="AQ36" s="45"/>
      <c r="AR36" s="55"/>
      <c r="AS36" s="74">
        <f t="shared" si="0"/>
        <v>3.125</v>
      </c>
      <c r="AT36" s="98">
        <v>22</v>
      </c>
      <c r="AU36" s="99" t="s">
        <v>17</v>
      </c>
      <c r="AV36" s="21"/>
      <c r="AW36" s="21"/>
      <c r="AX36" s="21"/>
      <c r="AY36" s="51"/>
    </row>
    <row r="37" spans="1:51">
      <c r="A37" s="98">
        <v>23</v>
      </c>
      <c r="B37" s="99" t="s">
        <v>18</v>
      </c>
      <c r="C37" s="43"/>
      <c r="D37" s="55"/>
      <c r="E37" s="43"/>
      <c r="F37" s="55"/>
      <c r="G37" s="43"/>
      <c r="H37" s="55"/>
      <c r="I37" s="43"/>
      <c r="J37" s="55"/>
      <c r="K37" s="43"/>
      <c r="L37" s="55"/>
      <c r="M37" s="43"/>
      <c r="N37" s="44"/>
      <c r="O37" s="43"/>
      <c r="P37" s="55"/>
      <c r="Q37" s="55"/>
      <c r="R37" s="55"/>
      <c r="S37" s="55"/>
      <c r="T37" s="55"/>
      <c r="U37" s="43"/>
      <c r="V37" s="55"/>
      <c r="W37" s="43"/>
      <c r="X37" s="55"/>
      <c r="Y37" s="43">
        <v>3.5000000000000003E-2</v>
      </c>
      <c r="Z37" s="44">
        <f>Y37*Z14</f>
        <v>4.375</v>
      </c>
      <c r="AA37" s="43"/>
      <c r="AB37" s="55"/>
      <c r="AC37" s="43"/>
      <c r="AD37" s="44"/>
      <c r="AE37" s="43"/>
      <c r="AF37" s="55"/>
      <c r="AG37" s="55"/>
      <c r="AH37" s="55"/>
      <c r="AI37" s="43"/>
      <c r="AJ37" s="55"/>
      <c r="AK37" s="43"/>
      <c r="AL37" s="55"/>
      <c r="AM37" s="43"/>
      <c r="AN37" s="55"/>
      <c r="AO37" s="55">
        <v>0.04</v>
      </c>
      <c r="AP37" s="44">
        <f>AO37*AP14</f>
        <v>5</v>
      </c>
      <c r="AQ37" s="45"/>
      <c r="AR37" s="55"/>
      <c r="AS37" s="74">
        <f t="shared" si="0"/>
        <v>9.375</v>
      </c>
      <c r="AT37" s="98">
        <v>23</v>
      </c>
      <c r="AU37" s="99" t="s">
        <v>18</v>
      </c>
      <c r="AV37" s="21"/>
      <c r="AW37" s="21"/>
      <c r="AX37" s="21"/>
      <c r="AY37" s="51"/>
    </row>
    <row r="38" spans="1:51">
      <c r="A38" s="98">
        <v>24</v>
      </c>
      <c r="B38" s="99" t="s">
        <v>70</v>
      </c>
      <c r="C38" s="43"/>
      <c r="D38" s="55"/>
      <c r="E38" s="43"/>
      <c r="F38" s="55"/>
      <c r="G38" s="43"/>
      <c r="H38" s="55"/>
      <c r="I38" s="43"/>
      <c r="J38" s="55"/>
      <c r="K38" s="43"/>
      <c r="L38" s="55"/>
      <c r="M38" s="43">
        <v>1.206E-2</v>
      </c>
      <c r="N38" s="44">
        <f>M38*N14</f>
        <v>1.5074999999999998</v>
      </c>
      <c r="O38" s="43"/>
      <c r="P38" s="55"/>
      <c r="Q38" s="55"/>
      <c r="R38" s="55"/>
      <c r="S38" s="55"/>
      <c r="T38" s="55"/>
      <c r="U38" s="43"/>
      <c r="V38" s="55"/>
      <c r="W38" s="43"/>
      <c r="X38" s="55"/>
      <c r="Y38" s="43"/>
      <c r="Z38" s="55"/>
      <c r="AA38" s="43"/>
      <c r="AB38" s="44"/>
      <c r="AC38" s="43"/>
      <c r="AD38" s="44"/>
      <c r="AE38" s="43">
        <v>1.278E-2</v>
      </c>
      <c r="AF38" s="44">
        <f>AE38*AF14</f>
        <v>1.5974999999999999</v>
      </c>
      <c r="AG38" s="55"/>
      <c r="AH38" s="55"/>
      <c r="AI38" s="43"/>
      <c r="AJ38" s="55"/>
      <c r="AK38" s="43"/>
      <c r="AL38" s="55"/>
      <c r="AM38" s="43"/>
      <c r="AN38" s="55"/>
      <c r="AO38" s="55"/>
      <c r="AP38" s="55"/>
      <c r="AQ38" s="45"/>
      <c r="AR38" s="55"/>
      <c r="AS38" s="74">
        <f t="shared" si="0"/>
        <v>3.1049999999999995</v>
      </c>
      <c r="AT38" s="98">
        <v>24</v>
      </c>
      <c r="AU38" s="99" t="s">
        <v>70</v>
      </c>
      <c r="AV38" s="21"/>
      <c r="AW38" s="21"/>
      <c r="AX38" s="21"/>
      <c r="AY38" s="51"/>
    </row>
    <row r="39" spans="1:51">
      <c r="A39" s="98">
        <v>25</v>
      </c>
      <c r="B39" s="99" t="s">
        <v>133</v>
      </c>
      <c r="C39" s="43"/>
      <c r="D39" s="55"/>
      <c r="E39" s="43"/>
      <c r="F39" s="55"/>
      <c r="G39" s="43"/>
      <c r="H39" s="55"/>
      <c r="I39" s="43"/>
      <c r="J39" s="55"/>
      <c r="K39" s="43">
        <v>2.9999999999999997E-4</v>
      </c>
      <c r="L39" s="82">
        <f>K39*L14</f>
        <v>3.7499999999999999E-2</v>
      </c>
      <c r="M39" s="43"/>
      <c r="N39" s="55"/>
      <c r="O39" s="43"/>
      <c r="P39" s="55"/>
      <c r="Q39" s="55"/>
      <c r="R39" s="55"/>
      <c r="S39" s="55"/>
      <c r="T39" s="55"/>
      <c r="U39" s="43"/>
      <c r="V39" s="55"/>
      <c r="W39" s="43"/>
      <c r="X39" s="55"/>
      <c r="Y39" s="43"/>
      <c r="Z39" s="55"/>
      <c r="AA39" s="43"/>
      <c r="AB39" s="55"/>
      <c r="AC39" s="43"/>
      <c r="AD39" s="44"/>
      <c r="AE39" s="43"/>
      <c r="AF39" s="55"/>
      <c r="AG39" s="55"/>
      <c r="AH39" s="55"/>
      <c r="AI39" s="43"/>
      <c r="AJ39" s="44"/>
      <c r="AK39" s="43"/>
      <c r="AL39" s="55"/>
      <c r="AM39" s="43"/>
      <c r="AN39" s="55"/>
      <c r="AO39" s="55"/>
      <c r="AP39" s="55"/>
      <c r="AQ39" s="45"/>
      <c r="AR39" s="55"/>
      <c r="AS39" s="74">
        <f t="shared" si="0"/>
        <v>3.7499999999999999E-2</v>
      </c>
      <c r="AT39" s="98">
        <v>25</v>
      </c>
      <c r="AU39" s="99" t="s">
        <v>133</v>
      </c>
      <c r="AV39" s="21"/>
      <c r="AW39" s="21"/>
      <c r="AX39" s="21"/>
      <c r="AY39" s="51"/>
    </row>
    <row r="40" spans="1:51">
      <c r="A40" s="98">
        <v>26</v>
      </c>
      <c r="B40" s="99" t="s">
        <v>71</v>
      </c>
      <c r="C40" s="43"/>
      <c r="D40" s="55"/>
      <c r="E40" s="43"/>
      <c r="F40" s="55"/>
      <c r="G40" s="43"/>
      <c r="H40" s="55"/>
      <c r="I40" s="43"/>
      <c r="J40" s="55"/>
      <c r="K40" s="43"/>
      <c r="L40" s="55"/>
      <c r="M40" s="43"/>
      <c r="N40" s="55"/>
      <c r="O40" s="43"/>
      <c r="P40" s="55"/>
      <c r="Q40" s="55"/>
      <c r="R40" s="55"/>
      <c r="S40" s="55"/>
      <c r="T40" s="55"/>
      <c r="U40" s="43"/>
      <c r="V40" s="55"/>
      <c r="W40" s="43"/>
      <c r="X40" s="55"/>
      <c r="Y40" s="43"/>
      <c r="Z40" s="55"/>
      <c r="AA40" s="43"/>
      <c r="AB40" s="55"/>
      <c r="AC40" s="43"/>
      <c r="AD40" s="44"/>
      <c r="AE40" s="43"/>
      <c r="AF40" s="44"/>
      <c r="AG40" s="44"/>
      <c r="AH40" s="44"/>
      <c r="AI40" s="43"/>
      <c r="AJ40" s="55"/>
      <c r="AK40" s="84">
        <v>6.4499999999999996E-4</v>
      </c>
      <c r="AL40" s="44">
        <f>AK40*AL14</f>
        <v>8.0624999999999988E-2</v>
      </c>
      <c r="AM40" s="43"/>
      <c r="AN40" s="55"/>
      <c r="AO40" s="55"/>
      <c r="AP40" s="55"/>
      <c r="AQ40" s="45"/>
      <c r="AR40" s="55"/>
      <c r="AS40" s="74">
        <f t="shared" si="0"/>
        <v>8.0624999999999988E-2</v>
      </c>
      <c r="AT40" s="98">
        <v>26</v>
      </c>
      <c r="AU40" s="99" t="s">
        <v>71</v>
      </c>
      <c r="AV40" s="21"/>
      <c r="AW40" s="21"/>
      <c r="AX40" s="21"/>
      <c r="AY40" s="51"/>
    </row>
    <row r="41" spans="1:51">
      <c r="A41" s="98">
        <v>27</v>
      </c>
      <c r="B41" s="99" t="s">
        <v>68</v>
      </c>
      <c r="C41" s="43"/>
      <c r="D41" s="55"/>
      <c r="E41" s="43"/>
      <c r="F41" s="55"/>
      <c r="G41" s="43"/>
      <c r="H41" s="55"/>
      <c r="I41" s="43"/>
      <c r="J41" s="55"/>
      <c r="K41" s="43"/>
      <c r="L41" s="55"/>
      <c r="M41" s="43"/>
      <c r="N41" s="55"/>
      <c r="O41" s="43"/>
      <c r="P41" s="55"/>
      <c r="Q41" s="55"/>
      <c r="R41" s="55"/>
      <c r="S41" s="55"/>
      <c r="T41" s="55"/>
      <c r="U41" s="43"/>
      <c r="V41" s="55"/>
      <c r="W41" s="43"/>
      <c r="X41" s="55"/>
      <c r="Y41" s="43"/>
      <c r="Z41" s="55"/>
      <c r="AA41" s="43"/>
      <c r="AB41" s="55"/>
      <c r="AC41" s="43">
        <v>1.08E-3</v>
      </c>
      <c r="AD41" s="44">
        <f>AC41*AD14</f>
        <v>0.13500000000000001</v>
      </c>
      <c r="AE41" s="43"/>
      <c r="AF41" s="55"/>
      <c r="AG41" s="55"/>
      <c r="AH41" s="55"/>
      <c r="AI41" s="43"/>
      <c r="AJ41" s="44"/>
      <c r="AK41" s="43"/>
      <c r="AL41" s="55"/>
      <c r="AM41" s="43"/>
      <c r="AN41" s="55"/>
      <c r="AO41" s="55"/>
      <c r="AP41" s="55"/>
      <c r="AQ41" s="45"/>
      <c r="AR41" s="55"/>
      <c r="AS41" s="74">
        <f t="shared" si="0"/>
        <v>0.13500000000000001</v>
      </c>
      <c r="AT41" s="98">
        <v>27</v>
      </c>
      <c r="AU41" s="99" t="s">
        <v>68</v>
      </c>
      <c r="AV41" s="21"/>
      <c r="AW41" s="21"/>
      <c r="AX41" s="21"/>
      <c r="AY41" s="51"/>
    </row>
    <row r="42" spans="1:51">
      <c r="A42" s="98">
        <v>28</v>
      </c>
      <c r="B42" s="99" t="s">
        <v>135</v>
      </c>
      <c r="C42" s="43"/>
      <c r="D42" s="55"/>
      <c r="E42" s="43"/>
      <c r="F42" s="55"/>
      <c r="G42" s="43"/>
      <c r="H42" s="55"/>
      <c r="I42" s="43"/>
      <c r="J42" s="55"/>
      <c r="K42" s="43"/>
      <c r="L42" s="55"/>
      <c r="M42" s="43">
        <v>3.0000000000000001E-3</v>
      </c>
      <c r="N42" s="44">
        <f>M42*N14</f>
        <v>0.375</v>
      </c>
      <c r="O42" s="43"/>
      <c r="P42" s="55"/>
      <c r="Q42" s="55"/>
      <c r="R42" s="55"/>
      <c r="S42" s="55"/>
      <c r="T42" s="55"/>
      <c r="U42" s="43"/>
      <c r="V42" s="55"/>
      <c r="W42" s="43"/>
      <c r="X42" s="55"/>
      <c r="Y42" s="43"/>
      <c r="Z42" s="55"/>
      <c r="AA42" s="43"/>
      <c r="AB42" s="55"/>
      <c r="AC42" s="43"/>
      <c r="AD42" s="44"/>
      <c r="AE42" s="43"/>
      <c r="AF42" s="55"/>
      <c r="AG42" s="55"/>
      <c r="AH42" s="55"/>
      <c r="AI42" s="43"/>
      <c r="AJ42" s="44"/>
      <c r="AK42" s="43"/>
      <c r="AL42" s="55"/>
      <c r="AM42" s="43"/>
      <c r="AN42" s="55"/>
      <c r="AO42" s="55"/>
      <c r="AP42" s="55"/>
      <c r="AQ42" s="45"/>
      <c r="AR42" s="55"/>
      <c r="AS42" s="74">
        <f t="shared" si="0"/>
        <v>0.375</v>
      </c>
      <c r="AT42" s="98">
        <v>28</v>
      </c>
      <c r="AU42" s="99" t="s">
        <v>135</v>
      </c>
      <c r="AV42" s="21"/>
      <c r="AW42" s="21"/>
      <c r="AX42" s="21"/>
      <c r="AY42" s="51"/>
    </row>
    <row r="43" spans="1:51">
      <c r="A43" s="98">
        <v>29</v>
      </c>
      <c r="B43" s="99" t="s">
        <v>23</v>
      </c>
      <c r="C43" s="43">
        <v>8.3309999999999995E-2</v>
      </c>
      <c r="D43" s="44">
        <f>C43*D14</f>
        <v>10.41375</v>
      </c>
      <c r="E43" s="43"/>
      <c r="F43" s="55"/>
      <c r="G43" s="43"/>
      <c r="H43" s="55"/>
      <c r="I43" s="43"/>
      <c r="J43" s="55"/>
      <c r="K43" s="43"/>
      <c r="L43" s="55"/>
      <c r="M43" s="43"/>
      <c r="N43" s="55"/>
      <c r="O43" s="43"/>
      <c r="P43" s="55"/>
      <c r="Q43" s="55"/>
      <c r="R43" s="55"/>
      <c r="S43" s="55"/>
      <c r="T43" s="55"/>
      <c r="U43" s="43"/>
      <c r="V43" s="55"/>
      <c r="W43" s="43"/>
      <c r="X43" s="55"/>
      <c r="Y43" s="43"/>
      <c r="Z43" s="55"/>
      <c r="AA43" s="43"/>
      <c r="AB43" s="55"/>
      <c r="AC43" s="43">
        <v>1.08E-3</v>
      </c>
      <c r="AD43" s="44">
        <f>AC43*AD14</f>
        <v>0.13500000000000001</v>
      </c>
      <c r="AE43" s="43"/>
      <c r="AF43" s="55"/>
      <c r="AG43" s="55"/>
      <c r="AH43" s="44"/>
      <c r="AI43" s="43"/>
      <c r="AJ43" s="44"/>
      <c r="AK43" s="43"/>
      <c r="AL43" s="55"/>
      <c r="AM43" s="43"/>
      <c r="AN43" s="55"/>
      <c r="AO43" s="55"/>
      <c r="AP43" s="55"/>
      <c r="AQ43" s="45"/>
      <c r="AR43" s="55"/>
      <c r="AS43" s="74">
        <f t="shared" si="0"/>
        <v>10.54875</v>
      </c>
      <c r="AT43" s="98">
        <v>29</v>
      </c>
      <c r="AU43" s="99" t="s">
        <v>23</v>
      </c>
      <c r="AV43" s="21"/>
      <c r="AW43" s="21"/>
      <c r="AX43" s="21"/>
      <c r="AY43" s="51"/>
    </row>
    <row r="44" spans="1:51">
      <c r="A44" s="98">
        <v>30</v>
      </c>
      <c r="B44" s="99" t="s">
        <v>28</v>
      </c>
      <c r="C44" s="43"/>
      <c r="D44" s="55"/>
      <c r="E44" s="43"/>
      <c r="F44" s="55"/>
      <c r="G44" s="43"/>
      <c r="H44" s="55"/>
      <c r="I44" s="43"/>
      <c r="J44" s="55"/>
      <c r="K44" s="43"/>
      <c r="L44" s="55"/>
      <c r="M44" s="43"/>
      <c r="N44" s="55"/>
      <c r="O44" s="43"/>
      <c r="P44" s="55"/>
      <c r="Q44" s="55"/>
      <c r="R44" s="55"/>
      <c r="S44" s="55"/>
      <c r="T44" s="55"/>
      <c r="U44" s="43"/>
      <c r="V44" s="55"/>
      <c r="W44" s="43"/>
      <c r="X44" s="55"/>
      <c r="Y44" s="43"/>
      <c r="Z44" s="55"/>
      <c r="AA44" s="43"/>
      <c r="AB44" s="55"/>
      <c r="AC44" s="43"/>
      <c r="AD44" s="44"/>
      <c r="AE44" s="43"/>
      <c r="AF44" s="55"/>
      <c r="AG44" s="55"/>
      <c r="AH44" s="55"/>
      <c r="AI44" s="43"/>
      <c r="AJ44" s="44"/>
      <c r="AK44" s="43"/>
      <c r="AL44" s="55"/>
      <c r="AM44" s="43"/>
      <c r="AN44" s="55"/>
      <c r="AO44" s="55"/>
      <c r="AP44" s="55"/>
      <c r="AQ44" s="45">
        <v>4.7499999999999999E-3</v>
      </c>
      <c r="AR44" s="44">
        <f>AQ44*AR14</f>
        <v>0.59375</v>
      </c>
      <c r="AS44" s="74">
        <f t="shared" si="0"/>
        <v>0.59375</v>
      </c>
      <c r="AT44" s="98">
        <v>30</v>
      </c>
      <c r="AU44" s="99" t="s">
        <v>28</v>
      </c>
      <c r="AV44" s="21"/>
      <c r="AW44" s="21"/>
      <c r="AX44" s="21"/>
      <c r="AY44" s="51"/>
    </row>
    <row r="45" spans="1:51">
      <c r="A45" s="98">
        <v>31</v>
      </c>
      <c r="B45" s="99" t="s">
        <v>66</v>
      </c>
      <c r="C45" s="43"/>
      <c r="D45" s="55"/>
      <c r="E45" s="43"/>
      <c r="F45" s="55"/>
      <c r="G45" s="43"/>
      <c r="H45" s="55"/>
      <c r="I45" s="43"/>
      <c r="J45" s="55"/>
      <c r="K45" s="43"/>
      <c r="L45" s="55"/>
      <c r="M45" s="83">
        <v>7.1999999999999997E-6</v>
      </c>
      <c r="N45" s="44">
        <f>M45*N14</f>
        <v>8.9999999999999998E-4</v>
      </c>
      <c r="O45" s="43"/>
      <c r="P45" s="55"/>
      <c r="Q45" s="84">
        <v>6.0000000000000002E-6</v>
      </c>
      <c r="R45" s="44">
        <f>Q45*R14</f>
        <v>7.5000000000000002E-4</v>
      </c>
      <c r="S45" s="44"/>
      <c r="T45" s="44"/>
      <c r="U45" s="43"/>
      <c r="V45" s="55"/>
      <c r="W45" s="43"/>
      <c r="X45" s="55"/>
      <c r="Y45" s="43"/>
      <c r="Z45" s="55"/>
      <c r="AA45" s="43"/>
      <c r="AB45" s="55"/>
      <c r="AC45" s="43"/>
      <c r="AD45" s="44"/>
      <c r="AE45" s="43"/>
      <c r="AF45" s="55"/>
      <c r="AG45" s="55"/>
      <c r="AH45" s="55"/>
      <c r="AI45" s="43">
        <v>9.9999999999999995E-7</v>
      </c>
      <c r="AJ45" s="116">
        <f>AI45*AJ14</f>
        <v>1.25E-4</v>
      </c>
      <c r="AK45" s="43"/>
      <c r="AL45" s="44"/>
      <c r="AM45" s="43"/>
      <c r="AN45" s="55"/>
      <c r="AO45" s="55"/>
      <c r="AP45" s="55"/>
      <c r="AQ45" s="45"/>
      <c r="AR45" s="55"/>
      <c r="AS45" s="74">
        <f t="shared" si="0"/>
        <v>1.7750000000000001E-3</v>
      </c>
      <c r="AT45" s="98">
        <v>31</v>
      </c>
      <c r="AU45" s="99" t="s">
        <v>66</v>
      </c>
      <c r="AV45" s="21"/>
      <c r="AW45" s="21"/>
      <c r="AX45" s="21"/>
      <c r="AY45" s="51"/>
    </row>
    <row r="46" spans="1:51">
      <c r="A46" s="98">
        <v>32</v>
      </c>
      <c r="B46" s="100" t="s">
        <v>67</v>
      </c>
      <c r="C46" s="43"/>
      <c r="D46" s="55"/>
      <c r="E46" s="43"/>
      <c r="F46" s="55"/>
      <c r="G46" s="43"/>
      <c r="H46" s="55"/>
      <c r="I46" s="43"/>
      <c r="J46" s="55"/>
      <c r="K46" s="43"/>
      <c r="L46" s="55"/>
      <c r="M46" s="43">
        <v>7.2000000000000005E-4</v>
      </c>
      <c r="N46" s="44">
        <f>M46*N14</f>
        <v>9.0000000000000011E-2</v>
      </c>
      <c r="O46" s="43"/>
      <c r="P46" s="55"/>
      <c r="Q46" s="55"/>
      <c r="R46" s="55"/>
      <c r="S46" s="55"/>
      <c r="T46" s="55"/>
      <c r="U46" s="43"/>
      <c r="V46" s="55"/>
      <c r="W46" s="43"/>
      <c r="X46" s="55"/>
      <c r="Y46" s="43"/>
      <c r="Z46" s="55"/>
      <c r="AA46" s="43"/>
      <c r="AB46" s="55"/>
      <c r="AC46" s="43"/>
      <c r="AD46" s="44"/>
      <c r="AE46" s="43"/>
      <c r="AF46" s="55"/>
      <c r="AG46" s="55"/>
      <c r="AH46" s="55"/>
      <c r="AI46" s="43"/>
      <c r="AJ46" s="55"/>
      <c r="AK46" s="43"/>
      <c r="AL46" s="55"/>
      <c r="AM46" s="43"/>
      <c r="AN46" s="55"/>
      <c r="AO46" s="55"/>
      <c r="AP46" s="55"/>
      <c r="AQ46" s="43"/>
      <c r="AR46" s="44"/>
      <c r="AS46" s="74">
        <f t="shared" si="0"/>
        <v>9.0000000000000011E-2</v>
      </c>
      <c r="AT46" s="98">
        <v>32</v>
      </c>
      <c r="AU46" s="100" t="s">
        <v>67</v>
      </c>
      <c r="AV46" s="21"/>
      <c r="AW46" s="21"/>
      <c r="AX46" s="21"/>
      <c r="AY46" s="51"/>
    </row>
    <row r="47" spans="1:51">
      <c r="A47" s="98">
        <v>33</v>
      </c>
      <c r="B47" s="99" t="s">
        <v>140</v>
      </c>
      <c r="C47" s="43"/>
      <c r="D47" s="55"/>
      <c r="E47" s="43"/>
      <c r="F47" s="55"/>
      <c r="G47" s="43"/>
      <c r="H47" s="55"/>
      <c r="I47" s="43"/>
      <c r="J47" s="55"/>
      <c r="K47" s="43"/>
      <c r="L47" s="55"/>
      <c r="M47" s="43"/>
      <c r="N47" s="44"/>
      <c r="O47" s="43"/>
      <c r="P47" s="55"/>
      <c r="Q47" s="55"/>
      <c r="R47" s="55"/>
      <c r="S47" s="55"/>
      <c r="T47" s="55"/>
      <c r="U47" s="84">
        <v>7.1250000000000003E-3</v>
      </c>
      <c r="V47" s="44">
        <f>U47*V14</f>
        <v>0.890625</v>
      </c>
      <c r="W47" s="43"/>
      <c r="X47" s="55"/>
      <c r="Y47" s="43"/>
      <c r="Z47" s="55"/>
      <c r="AA47" s="43"/>
      <c r="AB47" s="55"/>
      <c r="AC47" s="43"/>
      <c r="AD47" s="44"/>
      <c r="AE47" s="43"/>
      <c r="AF47" s="55"/>
      <c r="AG47" s="55"/>
      <c r="AH47" s="55"/>
      <c r="AI47" s="43"/>
      <c r="AJ47" s="55"/>
      <c r="AK47" s="43"/>
      <c r="AL47" s="55"/>
      <c r="AM47" s="43"/>
      <c r="AN47" s="55"/>
      <c r="AO47" s="55"/>
      <c r="AP47" s="55"/>
      <c r="AQ47" s="43"/>
      <c r="AR47" s="44"/>
      <c r="AS47" s="74">
        <f t="shared" si="0"/>
        <v>0.890625</v>
      </c>
      <c r="AT47" s="98">
        <v>33</v>
      </c>
      <c r="AU47" s="99" t="s">
        <v>140</v>
      </c>
      <c r="AV47" s="111"/>
      <c r="AW47" s="111"/>
      <c r="AX47" s="111"/>
      <c r="AY47" s="51"/>
    </row>
    <row r="48" spans="1:51">
      <c r="A48" s="98">
        <v>34</v>
      </c>
      <c r="B48" s="99" t="s">
        <v>145</v>
      </c>
      <c r="C48" s="43"/>
      <c r="D48" s="55"/>
      <c r="E48" s="43"/>
      <c r="F48" s="55"/>
      <c r="G48" s="43"/>
      <c r="H48" s="55"/>
      <c r="I48" s="43"/>
      <c r="J48" s="55"/>
      <c r="K48" s="43"/>
      <c r="L48" s="55"/>
      <c r="M48" s="43"/>
      <c r="N48" s="44"/>
      <c r="O48" s="43"/>
      <c r="P48" s="55"/>
      <c r="Q48" s="55"/>
      <c r="R48" s="55"/>
      <c r="S48" s="55"/>
      <c r="T48" s="55"/>
      <c r="U48" s="84"/>
      <c r="V48" s="44"/>
      <c r="W48" s="43"/>
      <c r="X48" s="55"/>
      <c r="Y48" s="43"/>
      <c r="Z48" s="55"/>
      <c r="AA48" s="43"/>
      <c r="AB48" s="55"/>
      <c r="AC48" s="43">
        <v>1.75E-3</v>
      </c>
      <c r="AD48" s="44">
        <f>AC48*AD14</f>
        <v>0.21875</v>
      </c>
      <c r="AE48" s="43"/>
      <c r="AF48" s="55"/>
      <c r="AG48" s="55"/>
      <c r="AH48" s="55"/>
      <c r="AI48" s="43"/>
      <c r="AJ48" s="55"/>
      <c r="AK48" s="43"/>
      <c r="AL48" s="55"/>
      <c r="AM48" s="43"/>
      <c r="AN48" s="55"/>
      <c r="AO48" s="55"/>
      <c r="AP48" s="55"/>
      <c r="AQ48" s="43"/>
      <c r="AR48" s="44"/>
      <c r="AS48" s="74">
        <f t="shared" si="0"/>
        <v>0.21875</v>
      </c>
      <c r="AT48" s="98">
        <v>34</v>
      </c>
      <c r="AU48" s="99" t="s">
        <v>145</v>
      </c>
      <c r="AV48" s="111"/>
      <c r="AW48" s="111"/>
      <c r="AX48" s="111"/>
      <c r="AY48" s="51"/>
    </row>
    <row r="49" spans="1:71">
      <c r="A49" s="98">
        <v>35</v>
      </c>
      <c r="B49" s="100" t="s">
        <v>148</v>
      </c>
      <c r="C49" s="43"/>
      <c r="D49" s="55"/>
      <c r="E49" s="43"/>
      <c r="F49" s="55"/>
      <c r="G49" s="43"/>
      <c r="H49" s="55"/>
      <c r="I49" s="43"/>
      <c r="J49" s="55"/>
      <c r="K49" s="43"/>
      <c r="L49" s="55"/>
      <c r="M49" s="43"/>
      <c r="N49" s="44"/>
      <c r="O49" s="43"/>
      <c r="P49" s="55"/>
      <c r="Q49" s="55"/>
      <c r="R49" s="55"/>
      <c r="S49" s="55"/>
      <c r="T49" s="55"/>
      <c r="U49" s="84"/>
      <c r="V49" s="44"/>
      <c r="W49" s="43"/>
      <c r="X49" s="55"/>
      <c r="Y49" s="43"/>
      <c r="Z49" s="55"/>
      <c r="AA49" s="43"/>
      <c r="AB49" s="55"/>
      <c r="AC49" s="43"/>
      <c r="AD49" s="44"/>
      <c r="AE49" s="43"/>
      <c r="AF49" s="55"/>
      <c r="AG49" s="55">
        <v>0.04</v>
      </c>
      <c r="AH49" s="44">
        <f>AG49*AH14</f>
        <v>5</v>
      </c>
      <c r="AI49" s="43"/>
      <c r="AJ49" s="55"/>
      <c r="AK49" s="43"/>
      <c r="AL49" s="55"/>
      <c r="AM49" s="43"/>
      <c r="AN49" s="55"/>
      <c r="AO49" s="55"/>
      <c r="AP49" s="55"/>
      <c r="AQ49" s="43"/>
      <c r="AR49" s="44"/>
      <c r="AS49" s="74">
        <f t="shared" si="0"/>
        <v>5</v>
      </c>
      <c r="AT49" s="98">
        <v>35</v>
      </c>
      <c r="AU49" s="100" t="s">
        <v>148</v>
      </c>
      <c r="AV49" s="111"/>
      <c r="AW49" s="111"/>
      <c r="AX49" s="111"/>
      <c r="AY49" s="51"/>
    </row>
    <row r="50" spans="1:71">
      <c r="A50" s="98">
        <v>36</v>
      </c>
      <c r="B50" s="99" t="s">
        <v>150</v>
      </c>
      <c r="C50" s="43"/>
      <c r="D50" s="55"/>
      <c r="E50" s="43"/>
      <c r="F50" s="55"/>
      <c r="G50" s="43"/>
      <c r="H50" s="55"/>
      <c r="I50" s="43"/>
      <c r="J50" s="55"/>
      <c r="K50" s="43"/>
      <c r="L50" s="55"/>
      <c r="M50" s="43"/>
      <c r="N50" s="44"/>
      <c r="O50" s="43"/>
      <c r="P50" s="55"/>
      <c r="Q50" s="55"/>
      <c r="R50" s="55"/>
      <c r="S50" s="55"/>
      <c r="T50" s="55"/>
      <c r="U50" s="84"/>
      <c r="V50" s="44"/>
      <c r="W50" s="43"/>
      <c r="X50" s="55"/>
      <c r="Y50" s="43"/>
      <c r="Z50" s="55"/>
      <c r="AA50" s="43"/>
      <c r="AB50" s="55"/>
      <c r="AC50" s="43"/>
      <c r="AD50" s="44"/>
      <c r="AE50" s="43"/>
      <c r="AF50" s="55"/>
      <c r="AG50" s="55"/>
      <c r="AH50" s="44"/>
      <c r="AI50" s="43"/>
      <c r="AJ50" s="55"/>
      <c r="AK50" s="43">
        <v>8.0000000000000002E-3</v>
      </c>
      <c r="AL50" s="44">
        <f>AK50*AL14</f>
        <v>1</v>
      </c>
      <c r="AM50" s="43"/>
      <c r="AN50" s="55"/>
      <c r="AO50" s="55"/>
      <c r="AP50" s="55"/>
      <c r="AQ50" s="43"/>
      <c r="AR50" s="44"/>
      <c r="AS50" s="74">
        <f t="shared" si="0"/>
        <v>1</v>
      </c>
      <c r="AT50" s="98">
        <v>36</v>
      </c>
      <c r="AU50" s="99" t="s">
        <v>150</v>
      </c>
      <c r="AV50" s="111"/>
      <c r="AW50" s="111"/>
      <c r="AX50" s="111"/>
      <c r="AY50" s="51"/>
    </row>
    <row r="51" spans="1:71">
      <c r="A51" s="98">
        <v>37</v>
      </c>
      <c r="B51" s="100" t="s">
        <v>153</v>
      </c>
      <c r="C51" s="43"/>
      <c r="D51" s="55"/>
      <c r="E51" s="43"/>
      <c r="F51" s="55"/>
      <c r="G51" s="43"/>
      <c r="H51" s="55"/>
      <c r="I51" s="43"/>
      <c r="J51" s="55"/>
      <c r="K51" s="43"/>
      <c r="L51" s="55"/>
      <c r="M51" s="43"/>
      <c r="N51" s="44"/>
      <c r="O51" s="43"/>
      <c r="P51" s="55"/>
      <c r="Q51" s="55"/>
      <c r="R51" s="55"/>
      <c r="S51" s="55"/>
      <c r="T51" s="55"/>
      <c r="U51" s="84"/>
      <c r="V51" s="44"/>
      <c r="W51" s="43"/>
      <c r="X51" s="55"/>
      <c r="Y51" s="43"/>
      <c r="Z51" s="55"/>
      <c r="AA51" s="43"/>
      <c r="AB51" s="55"/>
      <c r="AC51" s="43"/>
      <c r="AD51" s="44"/>
      <c r="AE51" s="43"/>
      <c r="AF51" s="55"/>
      <c r="AG51" s="55"/>
      <c r="AH51" s="44"/>
      <c r="AI51" s="43">
        <v>0.11429</v>
      </c>
      <c r="AJ51" s="44">
        <f>AI51*AJ14</f>
        <v>14.286250000000001</v>
      </c>
      <c r="AK51" s="43"/>
      <c r="AL51" s="44"/>
      <c r="AM51" s="43"/>
      <c r="AN51" s="55"/>
      <c r="AO51" s="55"/>
      <c r="AP51" s="55"/>
      <c r="AQ51" s="43"/>
      <c r="AR51" s="44"/>
      <c r="AS51" s="74">
        <f t="shared" si="0"/>
        <v>14.286250000000001</v>
      </c>
      <c r="AT51" s="98">
        <v>37</v>
      </c>
      <c r="AU51" s="100" t="s">
        <v>153</v>
      </c>
      <c r="AV51" s="113"/>
      <c r="AW51" s="113"/>
      <c r="AX51" s="113"/>
      <c r="AY51" s="51"/>
    </row>
    <row r="52" spans="1:71" ht="15.75" customHeight="1">
      <c r="A52" s="212" t="s">
        <v>168</v>
      </c>
      <c r="B52" s="213"/>
      <c r="C52" s="146" t="s">
        <v>122</v>
      </c>
      <c r="D52" s="147"/>
      <c r="E52" s="147"/>
      <c r="F52" s="147"/>
      <c r="G52" s="147"/>
      <c r="H52" s="147"/>
      <c r="I52" s="147"/>
      <c r="J52" s="147"/>
      <c r="K52" s="147"/>
      <c r="L52" s="154" t="s">
        <v>106</v>
      </c>
      <c r="M52" s="154"/>
      <c r="N52" s="147"/>
      <c r="O52" s="147"/>
      <c r="P52" s="147"/>
      <c r="Q52" s="147"/>
      <c r="R52" s="147"/>
      <c r="S52" s="147"/>
      <c r="T52" s="147"/>
      <c r="U52" s="147"/>
      <c r="V52" s="147"/>
      <c r="W52" s="159"/>
      <c r="X52" s="159"/>
      <c r="Y52" s="159"/>
      <c r="Z52" s="159"/>
      <c r="AA52" s="71"/>
      <c r="AB52" s="21"/>
      <c r="AC52" s="146" t="s">
        <v>105</v>
      </c>
      <c r="AD52" s="147"/>
      <c r="AE52" s="147"/>
      <c r="AF52" s="147"/>
      <c r="AG52" s="147"/>
      <c r="AH52" s="147"/>
      <c r="AI52" s="147"/>
      <c r="AJ52" s="147"/>
      <c r="AK52" s="147"/>
      <c r="AL52" s="147"/>
      <c r="AM52" s="147"/>
      <c r="AN52" s="147"/>
      <c r="AO52" s="147"/>
      <c r="AP52" s="147"/>
      <c r="AQ52" s="147"/>
      <c r="AR52" s="154" t="s">
        <v>109</v>
      </c>
      <c r="AS52" s="154"/>
      <c r="AT52" s="154"/>
      <c r="AU52" s="154"/>
      <c r="AV52" s="90"/>
      <c r="AW52" s="90"/>
      <c r="AX52" s="106"/>
      <c r="AY52" s="46"/>
      <c r="AZ52" s="7"/>
      <c r="BA52" s="8"/>
      <c r="BB52" s="7"/>
      <c r="BC52" s="8"/>
      <c r="BD52" s="7"/>
      <c r="BE52" s="8"/>
      <c r="BF52" s="7"/>
      <c r="BG52" s="8"/>
      <c r="BH52" s="7"/>
      <c r="BI52" s="8"/>
      <c r="BJ52" s="7"/>
      <c r="BK52" s="8"/>
      <c r="BL52" s="7"/>
      <c r="BM52" s="8"/>
      <c r="BN52" s="9"/>
      <c r="BO52" s="10"/>
      <c r="BP52" s="10"/>
    </row>
    <row r="53" spans="1:71" ht="9.75" customHeight="1">
      <c r="A53" s="6"/>
      <c r="B53" s="7"/>
      <c r="C53" s="29"/>
      <c r="D53" s="30"/>
      <c r="E53" s="30"/>
      <c r="F53" s="31"/>
      <c r="G53" s="148" t="s">
        <v>33</v>
      </c>
      <c r="H53" s="216"/>
      <c r="I53" s="148" t="s">
        <v>43</v>
      </c>
      <c r="J53" s="148"/>
      <c r="K53" s="149"/>
      <c r="N53" s="218" t="s">
        <v>33</v>
      </c>
      <c r="O53" s="219"/>
      <c r="P53" s="219"/>
      <c r="Q53" s="108"/>
      <c r="R53" s="108"/>
      <c r="S53" s="108"/>
      <c r="T53" s="108"/>
      <c r="U53" s="148" t="s">
        <v>101</v>
      </c>
      <c r="V53" s="149"/>
      <c r="W53" s="150"/>
      <c r="X53" s="150"/>
      <c r="Y53" s="150"/>
      <c r="Z53" s="23"/>
      <c r="AA53" s="6"/>
      <c r="AB53" s="24"/>
      <c r="AC53" s="29"/>
      <c r="AD53" s="30"/>
      <c r="AE53" s="30"/>
      <c r="AF53" s="31"/>
      <c r="AG53" s="31"/>
      <c r="AH53" s="31"/>
      <c r="AI53" s="148" t="s">
        <v>33</v>
      </c>
      <c r="AJ53" s="216"/>
      <c r="AK53" s="148" t="s">
        <v>46</v>
      </c>
      <c r="AL53" s="148"/>
      <c r="AM53" s="149"/>
      <c r="AN53" s="150"/>
      <c r="AO53" s="150"/>
      <c r="AP53" s="150"/>
      <c r="AQ53" s="150"/>
      <c r="AR53" s="39"/>
      <c r="AS53" s="152" t="s">
        <v>33</v>
      </c>
      <c r="AT53" s="152"/>
      <c r="AU53" s="148" t="s">
        <v>32</v>
      </c>
      <c r="AV53" s="150"/>
      <c r="AW53" s="150"/>
      <c r="AX53" s="220"/>
      <c r="AY53" s="48"/>
      <c r="AZ53" s="7"/>
      <c r="BA53" s="8"/>
      <c r="BB53" s="7"/>
      <c r="BC53" s="8"/>
      <c r="BD53" s="7"/>
      <c r="BE53" s="8"/>
      <c r="BF53" s="7"/>
      <c r="BG53" s="8"/>
      <c r="BH53" s="7"/>
      <c r="BI53" s="8"/>
      <c r="BJ53" s="7"/>
      <c r="BK53" s="8"/>
      <c r="BL53" s="7"/>
      <c r="BM53" s="8"/>
      <c r="BN53" s="9"/>
      <c r="BO53" s="10"/>
      <c r="BP53" s="10"/>
    </row>
    <row r="54" spans="1:71" ht="10.5" customHeight="1">
      <c r="A54" s="6"/>
      <c r="B54" s="7"/>
      <c r="C54" s="32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09"/>
      <c r="R54" s="109"/>
      <c r="S54" s="109"/>
      <c r="T54" s="109"/>
      <c r="U54" s="7"/>
      <c r="V54" s="8"/>
      <c r="W54" s="36"/>
      <c r="X54" s="36"/>
      <c r="Y54" s="24"/>
      <c r="Z54" s="23"/>
      <c r="AA54" s="6"/>
      <c r="AB54" s="24"/>
      <c r="AC54" s="32"/>
      <c r="AD54" s="18"/>
      <c r="AE54" s="18"/>
      <c r="AF54" s="18"/>
      <c r="AG54" s="78"/>
      <c r="AH54" s="78"/>
      <c r="AI54" s="18"/>
      <c r="AJ54" s="18"/>
      <c r="AK54" s="18"/>
      <c r="AL54" s="18"/>
      <c r="AM54" s="18"/>
      <c r="AN54" s="18"/>
      <c r="AO54" s="109"/>
      <c r="AP54" s="109"/>
      <c r="AQ54" s="18"/>
      <c r="AR54" s="18"/>
      <c r="AS54" s="18"/>
      <c r="AT54" s="18"/>
      <c r="AU54" s="7"/>
      <c r="AV54" s="8"/>
      <c r="AW54" s="7"/>
      <c r="AX54" s="8"/>
      <c r="AY54" s="49"/>
      <c r="AZ54" s="7"/>
      <c r="BA54" s="8"/>
      <c r="BB54" s="7"/>
      <c r="BC54" s="8"/>
      <c r="BD54" s="7"/>
      <c r="BE54" s="8"/>
      <c r="BF54" s="7"/>
      <c r="BG54" s="8"/>
      <c r="BH54" s="7"/>
      <c r="BI54" s="8"/>
      <c r="BJ54" s="7"/>
      <c r="BK54" s="8"/>
      <c r="BL54" s="7"/>
      <c r="BM54" s="8"/>
      <c r="BN54" s="9"/>
      <c r="BO54" s="10"/>
      <c r="BP54" s="10"/>
    </row>
    <row r="55" spans="1:71" ht="15.75" customHeight="1">
      <c r="A55" s="33"/>
      <c r="B55" s="34"/>
      <c r="C55" s="157" t="s">
        <v>123</v>
      </c>
      <c r="D55" s="157"/>
      <c r="E55" s="157"/>
      <c r="F55" s="157"/>
      <c r="G55" s="157"/>
      <c r="H55" s="157"/>
      <c r="I55" s="157"/>
      <c r="J55" s="157"/>
      <c r="K55" s="157"/>
      <c r="L55" s="214" t="s">
        <v>44</v>
      </c>
      <c r="M55" s="214"/>
      <c r="N55" s="217" t="s">
        <v>107</v>
      </c>
      <c r="O55" s="215"/>
      <c r="P55" s="215"/>
      <c r="Q55" s="215"/>
      <c r="R55" s="215"/>
      <c r="S55" s="215"/>
      <c r="T55" s="215"/>
      <c r="U55" s="215"/>
      <c r="V55" s="215"/>
      <c r="W55" s="150"/>
      <c r="X55" s="150"/>
      <c r="Y55" s="24"/>
      <c r="Z55" s="23"/>
      <c r="AA55" s="37"/>
      <c r="AB55" s="36"/>
      <c r="AC55" s="157" t="s">
        <v>108</v>
      </c>
      <c r="AD55" s="157"/>
      <c r="AE55" s="157"/>
      <c r="AF55" s="157"/>
      <c r="AG55" s="157"/>
      <c r="AH55" s="157"/>
      <c r="AI55" s="157"/>
      <c r="AJ55" s="157"/>
      <c r="AK55" s="157"/>
      <c r="AL55" s="157"/>
      <c r="AM55" s="157"/>
      <c r="AN55" s="214" t="s">
        <v>44</v>
      </c>
      <c r="AO55" s="214"/>
      <c r="AP55" s="214"/>
      <c r="AQ55" s="214"/>
      <c r="AR55" s="215" t="s">
        <v>110</v>
      </c>
      <c r="AS55" s="215"/>
      <c r="AT55" s="215"/>
      <c r="AU55" s="215"/>
      <c r="AV55" s="215"/>
      <c r="AW55" s="215"/>
      <c r="AX55" s="215"/>
      <c r="AY55" s="47"/>
      <c r="AZ55" s="7"/>
      <c r="BA55" s="8"/>
      <c r="BB55" s="7"/>
      <c r="BC55" s="8"/>
      <c r="BD55" s="7"/>
      <c r="BE55" s="8"/>
      <c r="BF55" s="7"/>
      <c r="BG55" s="8"/>
      <c r="BH55" s="7"/>
      <c r="BI55" s="8"/>
      <c r="BJ55" s="7"/>
      <c r="BK55" s="8"/>
      <c r="BL55" s="7"/>
      <c r="BM55" s="8"/>
      <c r="BN55" s="9"/>
      <c r="BO55" s="10"/>
      <c r="BP55" s="10"/>
    </row>
    <row r="56" spans="1:71" ht="9" customHeight="1">
      <c r="A56" s="6"/>
      <c r="B56" s="7"/>
      <c r="C56" s="7"/>
      <c r="D56" s="152"/>
      <c r="E56" s="152"/>
      <c r="F56" s="152" t="s">
        <v>33</v>
      </c>
      <c r="G56" s="152"/>
      <c r="H56" s="35"/>
      <c r="I56" s="148" t="s">
        <v>45</v>
      </c>
      <c r="J56" s="211"/>
      <c r="K56" s="211"/>
      <c r="M56" s="39" t="s">
        <v>33</v>
      </c>
      <c r="O56" s="152" t="s">
        <v>32</v>
      </c>
      <c r="P56" s="152"/>
      <c r="Q56" s="152"/>
      <c r="R56" s="152"/>
      <c r="S56" s="152"/>
      <c r="T56" s="152"/>
      <c r="U56" s="153"/>
      <c r="V56" s="153"/>
      <c r="W56" s="151"/>
      <c r="X56" s="151"/>
      <c r="Y56" s="151"/>
      <c r="Z56" s="151"/>
      <c r="AA56" s="6"/>
      <c r="AB56" s="24"/>
      <c r="AC56" s="7"/>
      <c r="AD56" s="152"/>
      <c r="AE56" s="152"/>
      <c r="AF56" s="152" t="s">
        <v>33</v>
      </c>
      <c r="AG56" s="152"/>
      <c r="AH56" s="152"/>
      <c r="AI56" s="152"/>
      <c r="AJ56" s="35"/>
      <c r="AK56" s="148" t="s">
        <v>47</v>
      </c>
      <c r="AL56" s="211"/>
      <c r="AM56" s="211"/>
      <c r="AR56" s="39" t="s">
        <v>33</v>
      </c>
      <c r="AS56" s="152"/>
      <c r="AT56" s="152"/>
      <c r="AU56" s="148" t="s">
        <v>32</v>
      </c>
      <c r="AV56" s="158"/>
      <c r="AW56" s="158"/>
      <c r="AX56" s="38"/>
      <c r="AY56" s="48"/>
      <c r="AZ56" s="7"/>
      <c r="BA56" s="8"/>
      <c r="BB56" s="7"/>
      <c r="BC56" s="8"/>
      <c r="BD56" s="7"/>
      <c r="BE56" s="8"/>
      <c r="BF56" s="7"/>
      <c r="BG56" s="8"/>
      <c r="BH56" s="7"/>
      <c r="BI56" s="8"/>
      <c r="BJ56" s="7"/>
      <c r="BK56" s="8"/>
      <c r="BL56" s="7"/>
      <c r="BM56" s="8"/>
      <c r="BN56" s="9"/>
      <c r="BO56" s="10"/>
      <c r="BP56" s="10"/>
      <c r="BS56" s="10"/>
    </row>
    <row r="57" spans="1:71" ht="15" customHeight="1">
      <c r="A57" s="25"/>
      <c r="B57" s="25"/>
      <c r="C57" s="6"/>
      <c r="D57" s="7"/>
      <c r="E57" s="32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09"/>
      <c r="R57" s="109"/>
      <c r="S57" s="109"/>
      <c r="T57" s="109"/>
      <c r="U57" s="7"/>
      <c r="V57" s="8"/>
      <c r="W57" s="7"/>
      <c r="X57" s="8"/>
      <c r="Y57" s="26"/>
      <c r="Z57" s="26"/>
      <c r="AA57" s="26"/>
      <c r="AB57" s="26"/>
      <c r="AC57" s="26"/>
      <c r="AD57" s="26"/>
      <c r="AE57" s="26"/>
      <c r="AF57" s="23"/>
      <c r="AG57" s="23"/>
      <c r="AH57" s="23"/>
      <c r="AI57" s="24"/>
      <c r="AJ57" s="27"/>
      <c r="AK57" s="27"/>
      <c r="AL57" s="27"/>
      <c r="AM57" s="27"/>
      <c r="AN57" s="27"/>
      <c r="AO57" s="27"/>
      <c r="AP57" s="27"/>
      <c r="AQ57" s="27"/>
      <c r="AR57" s="27"/>
      <c r="AS57" s="27"/>
      <c r="AT57" s="27"/>
      <c r="AU57" s="27"/>
      <c r="AV57" s="24"/>
      <c r="AW57" s="23"/>
      <c r="AX57" s="24"/>
      <c r="AY57" s="23"/>
      <c r="AZ57" s="26"/>
      <c r="BA57" s="26"/>
      <c r="BB57" s="26"/>
      <c r="BC57" s="26"/>
      <c r="BD57" s="26"/>
      <c r="BE57" s="26"/>
      <c r="BF57" s="26"/>
      <c r="BG57" s="26"/>
      <c r="BH57" s="26"/>
      <c r="BI57" s="23"/>
      <c r="BJ57" s="24"/>
      <c r="BK57" s="27"/>
      <c r="BL57" s="27"/>
      <c r="BM57" s="27"/>
      <c r="BN57" s="27"/>
      <c r="BO57" s="27"/>
      <c r="BP57" s="27"/>
      <c r="BQ57" s="27"/>
      <c r="BR57" s="27"/>
      <c r="BS57" s="27"/>
    </row>
    <row r="58" spans="1:71" ht="11.25" customHeight="1">
      <c r="C58" s="33"/>
      <c r="D58" s="34"/>
      <c r="E58" s="157"/>
      <c r="F58" s="157"/>
      <c r="G58" s="157"/>
      <c r="H58" s="157"/>
      <c r="I58" s="157"/>
      <c r="J58" s="157"/>
      <c r="K58" s="157"/>
      <c r="L58" s="157"/>
      <c r="M58" s="157"/>
      <c r="N58" s="214"/>
      <c r="O58" s="214"/>
      <c r="P58" s="215"/>
      <c r="Q58" s="215"/>
      <c r="R58" s="215"/>
      <c r="S58" s="215"/>
      <c r="T58" s="215"/>
      <c r="U58" s="215"/>
      <c r="V58" s="215"/>
      <c r="W58" s="215"/>
      <c r="X58" s="215"/>
      <c r="Z58" s="11"/>
      <c r="AA58" s="11"/>
      <c r="AB58" s="11"/>
      <c r="AC58" s="11"/>
      <c r="AD58" s="11"/>
      <c r="AE58" s="11"/>
      <c r="AK58" s="12"/>
      <c r="AL58" s="12"/>
      <c r="AM58" s="12"/>
      <c r="AN58" s="12"/>
      <c r="AO58" s="17"/>
      <c r="AP58" s="17"/>
      <c r="AQ58" s="12"/>
      <c r="AR58" s="12"/>
      <c r="AS58" s="12"/>
      <c r="AT58" s="17"/>
      <c r="BN58" s="3"/>
    </row>
    <row r="59" spans="1:71" ht="15.75" customHeight="1">
      <c r="C59" s="6"/>
      <c r="D59" s="7"/>
      <c r="E59" s="7"/>
      <c r="F59" s="152"/>
      <c r="G59" s="152"/>
      <c r="H59" s="152"/>
      <c r="I59" s="152"/>
      <c r="J59" s="35"/>
      <c r="K59" s="148"/>
      <c r="L59" s="211"/>
      <c r="M59" s="211"/>
      <c r="V59" s="148"/>
      <c r="W59" s="148"/>
      <c r="X59" s="149"/>
    </row>
  </sheetData>
  <mergeCells count="104">
    <mergeCell ref="AU53:AX53"/>
    <mergeCell ref="AS53:AT53"/>
    <mergeCell ref="AU56:AW56"/>
    <mergeCell ref="AC55:AM55"/>
    <mergeCell ref="AN55:AQ55"/>
    <mergeCell ref="AR55:AX55"/>
    <mergeCell ref="AS56:AT56"/>
    <mergeCell ref="AD56:AE56"/>
    <mergeCell ref="AF56:AI56"/>
    <mergeCell ref="AK56:AM56"/>
    <mergeCell ref="AI53:AJ53"/>
    <mergeCell ref="F59:G59"/>
    <mergeCell ref="H59:I59"/>
    <mergeCell ref="K59:M59"/>
    <mergeCell ref="V59:X59"/>
    <mergeCell ref="A52:B52"/>
    <mergeCell ref="C52:K52"/>
    <mergeCell ref="E58:M58"/>
    <mergeCell ref="N58:O58"/>
    <mergeCell ref="P58:X58"/>
    <mergeCell ref="G53:H53"/>
    <mergeCell ref="I53:K53"/>
    <mergeCell ref="C55:K55"/>
    <mergeCell ref="L55:M55"/>
    <mergeCell ref="U53:Y53"/>
    <mergeCell ref="D56:E56"/>
    <mergeCell ref="F56:G56"/>
    <mergeCell ref="I56:K56"/>
    <mergeCell ref="N55:X55"/>
    <mergeCell ref="N53:P53"/>
    <mergeCell ref="AU12:AU14"/>
    <mergeCell ref="AA11:AD11"/>
    <mergeCell ref="AM12:AN12"/>
    <mergeCell ref="AK13:AK14"/>
    <mergeCell ref="AC12:AD12"/>
    <mergeCell ref="AA13:AA14"/>
    <mergeCell ref="AC13:AC14"/>
    <mergeCell ref="AA12:AB12"/>
    <mergeCell ref="AM13:AM14"/>
    <mergeCell ref="AE11:AR11"/>
    <mergeCell ref="AE12:AF12"/>
    <mergeCell ref="AQ12:AR12"/>
    <mergeCell ref="AE13:AE14"/>
    <mergeCell ref="AI13:AI14"/>
    <mergeCell ref="AI12:AJ12"/>
    <mergeCell ref="AG12:AH12"/>
    <mergeCell ref="AG13:AG14"/>
    <mergeCell ref="AQ13:AQ14"/>
    <mergeCell ref="AK12:AL12"/>
    <mergeCell ref="AT12:AT14"/>
    <mergeCell ref="Q13:Q14"/>
    <mergeCell ref="S13:S14"/>
    <mergeCell ref="AO12:AP12"/>
    <mergeCell ref="AO13:AO14"/>
    <mergeCell ref="A12:A14"/>
    <mergeCell ref="F8:H8"/>
    <mergeCell ref="F9:H9"/>
    <mergeCell ref="C8:E8"/>
    <mergeCell ref="C9:E9"/>
    <mergeCell ref="C12:D12"/>
    <mergeCell ref="B10:J10"/>
    <mergeCell ref="I11:J11"/>
    <mergeCell ref="I12:J12"/>
    <mergeCell ref="K11:Z11"/>
    <mergeCell ref="K12:L12"/>
    <mergeCell ref="M12:N12"/>
    <mergeCell ref="O12:P12"/>
    <mergeCell ref="U12:V12"/>
    <mergeCell ref="W12:X12"/>
    <mergeCell ref="Q12:R12"/>
    <mergeCell ref="S12:T12"/>
    <mergeCell ref="A2:B2"/>
    <mergeCell ref="C1:I1"/>
    <mergeCell ref="C2:K2"/>
    <mergeCell ref="C3:H3"/>
    <mergeCell ref="I3:K3"/>
    <mergeCell ref="L4:O4"/>
    <mergeCell ref="J5:P5"/>
    <mergeCell ref="C6:J6"/>
    <mergeCell ref="U6:X6"/>
    <mergeCell ref="AC52:AQ52"/>
    <mergeCell ref="AK53:AQ53"/>
    <mergeCell ref="W56:Z56"/>
    <mergeCell ref="O56:V56"/>
    <mergeCell ref="AR52:AU52"/>
    <mergeCell ref="P7:AB7"/>
    <mergeCell ref="A5:D5"/>
    <mergeCell ref="P8:AA8"/>
    <mergeCell ref="L52:Z52"/>
    <mergeCell ref="Y13:Y14"/>
    <mergeCell ref="C13:C14"/>
    <mergeCell ref="E13:E14"/>
    <mergeCell ref="G13:G14"/>
    <mergeCell ref="I13:I14"/>
    <mergeCell ref="K13:K14"/>
    <mergeCell ref="M13:M14"/>
    <mergeCell ref="O13:O14"/>
    <mergeCell ref="U13:U14"/>
    <mergeCell ref="W13:W14"/>
    <mergeCell ref="E12:F12"/>
    <mergeCell ref="G12:H12"/>
    <mergeCell ref="C11:H11"/>
    <mergeCell ref="Y12:Z12"/>
    <mergeCell ref="B12:B14"/>
  </mergeCells>
  <pageMargins left="0" right="0" top="0" bottom="0" header="0" footer="0"/>
  <pageSetup paperSize="9" scale="6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G58"/>
  <sheetViews>
    <sheetView view="pageBreakPreview" zoomScaleSheetLayoutView="100" workbookViewId="0">
      <pane xSplit="2" ySplit="14" topLeftCell="Q15" activePane="bottomRight" state="frozen"/>
      <selection pane="topRight" activeCell="C1" sqref="C1"/>
      <selection pane="bottomLeft" activeCell="A9" sqref="A9"/>
      <selection pane="bottomRight" activeCell="X48" sqref="X48"/>
    </sheetView>
  </sheetViews>
  <sheetFormatPr defaultRowHeight="15"/>
  <cols>
    <col min="1" max="1" width="4.28515625" customWidth="1"/>
    <col min="2" max="2" width="27.85546875" customWidth="1"/>
    <col min="3" max="3" width="7.5703125" customWidth="1"/>
    <col min="4" max="4" width="8" customWidth="1"/>
    <col min="5" max="5" width="7.85546875" customWidth="1"/>
    <col min="6" max="6" width="7.42578125" customWidth="1"/>
    <col min="7" max="7" width="8.140625" customWidth="1"/>
    <col min="8" max="8" width="7.140625" customWidth="1"/>
    <col min="9" max="9" width="7.7109375" customWidth="1"/>
    <col min="10" max="10" width="7.28515625" customWidth="1"/>
    <col min="11" max="11" width="8.7109375" customWidth="1"/>
    <col min="12" max="12" width="7.42578125" customWidth="1"/>
    <col min="13" max="13" width="9.5703125" customWidth="1"/>
    <col min="14" max="14" width="8.42578125" customWidth="1"/>
    <col min="15" max="15" width="9" customWidth="1"/>
    <col min="16" max="16" width="7.42578125" customWidth="1"/>
    <col min="17" max="17" width="8.7109375" customWidth="1"/>
    <col min="18" max="18" width="8.42578125" customWidth="1"/>
    <col min="19" max="19" width="8.28515625" customWidth="1"/>
    <col min="20" max="20" width="7" customWidth="1"/>
    <col min="21" max="21" width="8.42578125" customWidth="1"/>
    <col min="22" max="22" width="7" customWidth="1"/>
    <col min="23" max="26" width="6.42578125" customWidth="1"/>
    <col min="27" max="27" width="7.5703125" customWidth="1"/>
    <col min="28" max="28" width="7.42578125" customWidth="1"/>
    <col min="29" max="29" width="8.85546875" customWidth="1"/>
    <col min="30" max="30" width="6.85546875" customWidth="1"/>
    <col min="31" max="31" width="7.85546875" customWidth="1"/>
    <col min="32" max="32" width="6.42578125" customWidth="1"/>
    <col min="33" max="33" width="9.5703125" customWidth="1"/>
    <col min="34" max="34" width="4.85546875" customWidth="1"/>
    <col min="35" max="35" width="26.7109375" customWidth="1"/>
    <col min="38" max="38" width="19.85546875" customWidth="1"/>
    <col min="39" max="39" width="0.140625" customWidth="1"/>
  </cols>
  <sheetData>
    <row r="1" spans="1:39" ht="18.75">
      <c r="B1" s="10"/>
      <c r="C1" s="175" t="s">
        <v>31</v>
      </c>
      <c r="D1" s="176"/>
      <c r="E1" s="176"/>
      <c r="F1" s="176"/>
      <c r="G1" s="176"/>
      <c r="H1" s="176"/>
      <c r="I1" s="176"/>
      <c r="J1" s="5"/>
      <c r="AH1" s="21"/>
      <c r="AI1" s="21"/>
      <c r="AJ1" s="21"/>
      <c r="AK1" s="21"/>
      <c r="AL1" s="21"/>
      <c r="AM1" s="51"/>
    </row>
    <row r="2" spans="1:39" ht="15.75">
      <c r="A2" s="173" t="s">
        <v>37</v>
      </c>
      <c r="B2" s="174"/>
      <c r="C2" s="177" t="s">
        <v>75</v>
      </c>
      <c r="D2" s="223"/>
      <c r="E2" s="223"/>
      <c r="F2" s="223"/>
      <c r="G2" s="223"/>
      <c r="H2" s="223"/>
      <c r="I2" s="223"/>
      <c r="J2" s="223"/>
      <c r="K2" s="223"/>
      <c r="AH2" s="21"/>
      <c r="AI2" s="21"/>
      <c r="AJ2" s="21"/>
      <c r="AK2" s="21"/>
      <c r="AL2" s="21"/>
      <c r="AM2" s="51"/>
    </row>
    <row r="3" spans="1:39" ht="9" customHeight="1">
      <c r="A3" s="10"/>
      <c r="B3" s="10"/>
      <c r="C3" s="179" t="s">
        <v>33</v>
      </c>
      <c r="D3" s="148"/>
      <c r="E3" s="148"/>
      <c r="F3" s="148"/>
      <c r="G3" s="148"/>
      <c r="H3" s="148"/>
      <c r="I3" s="148" t="s">
        <v>32</v>
      </c>
      <c r="J3" s="148"/>
      <c r="K3" s="148"/>
      <c r="AH3" s="21"/>
      <c r="AI3" s="21"/>
      <c r="AJ3" s="21"/>
      <c r="AK3" s="21"/>
      <c r="AL3" s="21"/>
      <c r="AM3" s="51"/>
    </row>
    <row r="4" spans="1:39">
      <c r="A4" s="10"/>
      <c r="B4" s="10"/>
      <c r="L4" s="176" t="s">
        <v>64</v>
      </c>
      <c r="M4" s="180"/>
      <c r="N4" s="180"/>
      <c r="O4" s="180"/>
      <c r="AH4" s="21"/>
      <c r="AI4" s="21"/>
      <c r="AJ4" s="21"/>
      <c r="AK4" s="21"/>
      <c r="AL4" s="21"/>
      <c r="AM4" s="51"/>
    </row>
    <row r="5" spans="1:39" ht="12.75" customHeight="1">
      <c r="A5" s="156" t="s">
        <v>76</v>
      </c>
      <c r="B5" s="156"/>
      <c r="C5" s="156"/>
      <c r="D5" s="156"/>
      <c r="E5" s="16"/>
      <c r="F5" s="16"/>
      <c r="J5" s="181" t="s">
        <v>38</v>
      </c>
      <c r="K5" s="181"/>
      <c r="L5" s="181"/>
      <c r="M5" s="181"/>
      <c r="N5" s="181"/>
      <c r="O5" s="181"/>
      <c r="P5" s="181"/>
      <c r="AH5" s="21"/>
      <c r="AI5" s="21"/>
      <c r="AJ5" s="21"/>
      <c r="AK5" s="21"/>
      <c r="AL5" s="21"/>
      <c r="AM5" s="51"/>
    </row>
    <row r="6" spans="1:39">
      <c r="B6" s="4"/>
      <c r="C6" s="182" t="s">
        <v>170</v>
      </c>
      <c r="D6" s="183"/>
      <c r="E6" s="183"/>
      <c r="F6" s="183"/>
      <c r="G6" s="183"/>
      <c r="H6" s="184"/>
      <c r="I6" s="184"/>
      <c r="J6" s="184"/>
      <c r="Q6" s="181"/>
      <c r="R6" s="181"/>
      <c r="S6" s="181"/>
      <c r="T6" s="181"/>
      <c r="U6" s="181"/>
      <c r="V6" s="181"/>
      <c r="W6" s="181"/>
      <c r="X6" s="181"/>
      <c r="AH6" s="21"/>
      <c r="AI6" s="21"/>
      <c r="AJ6" s="21"/>
      <c r="AK6" s="21"/>
      <c r="AL6" s="21"/>
      <c r="AM6" s="51"/>
    </row>
    <row r="7" spans="1:39" ht="12.75" customHeight="1">
      <c r="B7" s="10"/>
      <c r="C7" s="20"/>
      <c r="D7" s="21"/>
      <c r="E7" s="21"/>
      <c r="F7" s="13"/>
      <c r="G7" s="22"/>
      <c r="H7" s="13"/>
      <c r="I7" s="13"/>
      <c r="J7" s="13"/>
      <c r="K7" s="13"/>
      <c r="L7" s="13"/>
      <c r="M7" s="13"/>
      <c r="O7" s="13"/>
      <c r="P7" s="155" t="s">
        <v>36</v>
      </c>
      <c r="Q7" s="153"/>
      <c r="R7" s="153"/>
      <c r="S7" s="153"/>
      <c r="T7" s="153"/>
      <c r="U7" s="153"/>
      <c r="V7" s="153"/>
      <c r="W7" s="153"/>
      <c r="X7" s="153"/>
      <c r="Y7" s="150"/>
      <c r="Z7" s="150"/>
      <c r="AA7" s="150"/>
      <c r="AH7" s="21"/>
      <c r="AI7" s="21"/>
      <c r="AJ7" s="21"/>
      <c r="AK7" s="21"/>
      <c r="AL7" s="21"/>
      <c r="AM7" s="51"/>
    </row>
    <row r="8" spans="1:39" ht="13.5" customHeight="1">
      <c r="B8" s="10"/>
      <c r="C8" s="193" t="s">
        <v>39</v>
      </c>
      <c r="D8" s="194"/>
      <c r="E8" s="195"/>
      <c r="F8" s="188" t="s">
        <v>40</v>
      </c>
      <c r="G8" s="189"/>
      <c r="H8" s="190"/>
      <c r="I8" s="13"/>
      <c r="J8" s="13"/>
      <c r="K8" s="13"/>
      <c r="L8" s="13"/>
      <c r="M8" s="13"/>
      <c r="O8" s="13"/>
      <c r="P8" s="157" t="s">
        <v>41</v>
      </c>
      <c r="Q8" s="158"/>
      <c r="R8" s="158"/>
      <c r="S8" s="158"/>
      <c r="T8" s="158"/>
      <c r="U8" s="158"/>
      <c r="V8" s="158"/>
      <c r="W8" s="158"/>
      <c r="X8" s="158"/>
      <c r="Y8" s="150"/>
      <c r="Z8" s="150"/>
      <c r="AA8" s="150"/>
      <c r="AH8" s="21"/>
      <c r="AI8" s="21"/>
      <c r="AJ8" s="21"/>
      <c r="AK8" s="21"/>
      <c r="AL8" s="21"/>
      <c r="AM8" s="51"/>
    </row>
    <row r="9" spans="1:39" ht="12.75" customHeight="1">
      <c r="B9" s="10"/>
      <c r="C9" s="196">
        <v>35</v>
      </c>
      <c r="D9" s="197"/>
      <c r="E9" s="198"/>
      <c r="F9" s="191">
        <v>35</v>
      </c>
      <c r="G9" s="192"/>
      <c r="H9" s="192"/>
      <c r="I9" s="15"/>
      <c r="J9" s="15"/>
      <c r="K9" s="15"/>
      <c r="L9" s="14"/>
      <c r="M9" s="14"/>
      <c r="O9" s="14"/>
      <c r="AH9" s="21"/>
      <c r="AI9" s="21"/>
      <c r="AJ9" s="21"/>
      <c r="AK9" s="21"/>
      <c r="AL9" s="21"/>
      <c r="AM9" s="51"/>
    </row>
    <row r="10" spans="1:39" ht="12.75" customHeight="1">
      <c r="B10" s="147"/>
      <c r="C10" s="158"/>
      <c r="D10" s="158"/>
      <c r="E10" s="158"/>
      <c r="F10" s="158"/>
      <c r="G10" s="158"/>
      <c r="H10" s="158"/>
      <c r="I10" s="158"/>
      <c r="J10" s="158"/>
      <c r="K10" s="15"/>
      <c r="L10" s="14"/>
      <c r="M10" s="14"/>
      <c r="O10" s="14"/>
      <c r="AH10" s="21"/>
      <c r="AI10" s="21"/>
      <c r="AJ10" s="21"/>
      <c r="AK10" s="21"/>
      <c r="AL10" s="21"/>
      <c r="AM10" s="51"/>
    </row>
    <row r="11" spans="1:39" ht="15.75">
      <c r="C11" s="168" t="s">
        <v>6</v>
      </c>
      <c r="D11" s="169"/>
      <c r="E11" s="169"/>
      <c r="F11" s="169"/>
      <c r="G11" s="169"/>
      <c r="H11" s="170"/>
      <c r="I11" s="201" t="s">
        <v>7</v>
      </c>
      <c r="J11" s="198"/>
      <c r="K11" s="201" t="s">
        <v>19</v>
      </c>
      <c r="L11" s="202"/>
      <c r="M11" s="202"/>
      <c r="N11" s="202"/>
      <c r="O11" s="202"/>
      <c r="P11" s="202"/>
      <c r="Q11" s="202"/>
      <c r="R11" s="202"/>
      <c r="S11" s="202"/>
      <c r="T11" s="202"/>
      <c r="U11" s="202"/>
      <c r="V11" s="202"/>
      <c r="W11" s="202"/>
      <c r="X11" s="202"/>
      <c r="Y11" s="202"/>
      <c r="Z11" s="203"/>
      <c r="AA11" s="224" t="s">
        <v>20</v>
      </c>
      <c r="AB11" s="225"/>
      <c r="AC11" s="225"/>
      <c r="AD11" s="226"/>
      <c r="AE11" s="208"/>
      <c r="AF11" s="195"/>
      <c r="AG11" s="1"/>
      <c r="AH11" s="50"/>
      <c r="AI11" s="21"/>
      <c r="AJ11" s="21"/>
      <c r="AK11" s="21"/>
      <c r="AL11" s="21"/>
      <c r="AM11" s="51"/>
    </row>
    <row r="12" spans="1:39" ht="66" customHeight="1">
      <c r="A12" s="185" t="s">
        <v>0</v>
      </c>
      <c r="B12" s="171" t="s">
        <v>26</v>
      </c>
      <c r="C12" s="199" t="s">
        <v>154</v>
      </c>
      <c r="D12" s="200"/>
      <c r="E12" s="166" t="s">
        <v>128</v>
      </c>
      <c r="F12" s="167"/>
      <c r="G12" s="166" t="s">
        <v>130</v>
      </c>
      <c r="H12" s="167"/>
      <c r="I12" s="166" t="s">
        <v>191</v>
      </c>
      <c r="J12" s="167"/>
      <c r="K12" s="166" t="s">
        <v>132</v>
      </c>
      <c r="L12" s="167"/>
      <c r="M12" s="166" t="s">
        <v>134</v>
      </c>
      <c r="N12" s="167"/>
      <c r="O12" s="166" t="s">
        <v>136</v>
      </c>
      <c r="P12" s="167"/>
      <c r="Q12" s="166" t="s">
        <v>137</v>
      </c>
      <c r="R12" s="167"/>
      <c r="S12" s="222" t="s">
        <v>156</v>
      </c>
      <c r="T12" s="222"/>
      <c r="U12" s="222" t="s">
        <v>149</v>
      </c>
      <c r="V12" s="222"/>
      <c r="W12" s="166" t="s">
        <v>72</v>
      </c>
      <c r="X12" s="167"/>
      <c r="Y12" s="166" t="s">
        <v>73</v>
      </c>
      <c r="Z12" s="167"/>
      <c r="AA12" s="166" t="s">
        <v>142</v>
      </c>
      <c r="AB12" s="200"/>
      <c r="AC12" s="166" t="s">
        <v>143</v>
      </c>
      <c r="AD12" s="167"/>
      <c r="AE12" s="166" t="s">
        <v>28</v>
      </c>
      <c r="AF12" s="167"/>
      <c r="AG12" s="40" t="s">
        <v>25</v>
      </c>
      <c r="AH12" s="185" t="s">
        <v>0</v>
      </c>
      <c r="AI12" s="171" t="s">
        <v>26</v>
      </c>
      <c r="AJ12" s="21"/>
      <c r="AK12" s="21"/>
      <c r="AL12" s="21"/>
      <c r="AM12" s="51"/>
    </row>
    <row r="13" spans="1:39" ht="32.25" customHeight="1">
      <c r="A13" s="186"/>
      <c r="B13" s="172"/>
      <c r="C13" s="162" t="s">
        <v>4</v>
      </c>
      <c r="D13" s="41" t="s">
        <v>27</v>
      </c>
      <c r="E13" s="164" t="s">
        <v>4</v>
      </c>
      <c r="F13" s="56" t="s">
        <v>27</v>
      </c>
      <c r="G13" s="160" t="s">
        <v>4</v>
      </c>
      <c r="H13" s="56" t="s">
        <v>27</v>
      </c>
      <c r="I13" s="160" t="s">
        <v>4</v>
      </c>
      <c r="J13" s="56" t="s">
        <v>27</v>
      </c>
      <c r="K13" s="160" t="s">
        <v>4</v>
      </c>
      <c r="L13" s="56" t="s">
        <v>27</v>
      </c>
      <c r="M13" s="160" t="s">
        <v>4</v>
      </c>
      <c r="N13" s="56" t="s">
        <v>27</v>
      </c>
      <c r="O13" s="160" t="s">
        <v>4</v>
      </c>
      <c r="P13" s="56" t="s">
        <v>27</v>
      </c>
      <c r="Q13" s="160" t="s">
        <v>4</v>
      </c>
      <c r="R13" s="56" t="s">
        <v>27</v>
      </c>
      <c r="S13" s="160" t="s">
        <v>4</v>
      </c>
      <c r="T13" s="56" t="s">
        <v>27</v>
      </c>
      <c r="U13" s="160" t="s">
        <v>4</v>
      </c>
      <c r="V13" s="56" t="s">
        <v>27</v>
      </c>
      <c r="W13" s="160" t="s">
        <v>4</v>
      </c>
      <c r="X13" s="56" t="s">
        <v>27</v>
      </c>
      <c r="Y13" s="160" t="s">
        <v>4</v>
      </c>
      <c r="Z13" s="56" t="s">
        <v>27</v>
      </c>
      <c r="AA13" s="160" t="s">
        <v>4</v>
      </c>
      <c r="AB13" s="56" t="s">
        <v>27</v>
      </c>
      <c r="AC13" s="160" t="s">
        <v>4</v>
      </c>
      <c r="AD13" s="56" t="s">
        <v>27</v>
      </c>
      <c r="AE13" s="160" t="s">
        <v>4</v>
      </c>
      <c r="AF13" s="56" t="s">
        <v>27</v>
      </c>
      <c r="AG13" s="40" t="s">
        <v>29</v>
      </c>
      <c r="AH13" s="186"/>
      <c r="AI13" s="172"/>
      <c r="AJ13" s="21"/>
      <c r="AK13" s="21"/>
      <c r="AL13" s="21"/>
      <c r="AM13" s="51"/>
    </row>
    <row r="14" spans="1:39" s="2" customFormat="1" ht="14.25" customHeight="1">
      <c r="A14" s="187"/>
      <c r="B14" s="172"/>
      <c r="C14" s="163"/>
      <c r="D14" s="57">
        <v>35</v>
      </c>
      <c r="E14" s="165"/>
      <c r="F14" s="75">
        <f>D14</f>
        <v>35</v>
      </c>
      <c r="G14" s="161"/>
      <c r="H14" s="75">
        <f>D14</f>
        <v>35</v>
      </c>
      <c r="I14" s="161"/>
      <c r="J14" s="75">
        <f>D14</f>
        <v>35</v>
      </c>
      <c r="K14" s="161"/>
      <c r="L14" s="75">
        <f>D14</f>
        <v>35</v>
      </c>
      <c r="M14" s="161"/>
      <c r="N14" s="75">
        <f>D14</f>
        <v>35</v>
      </c>
      <c r="O14" s="161"/>
      <c r="P14" s="75">
        <f>D14</f>
        <v>35</v>
      </c>
      <c r="Q14" s="161"/>
      <c r="R14" s="75">
        <f>D14</f>
        <v>35</v>
      </c>
      <c r="S14" s="161"/>
      <c r="T14" s="75">
        <f>F14</f>
        <v>35</v>
      </c>
      <c r="U14" s="161"/>
      <c r="V14" s="75">
        <f>H14</f>
        <v>35</v>
      </c>
      <c r="W14" s="161"/>
      <c r="X14" s="75">
        <f>D14</f>
        <v>35</v>
      </c>
      <c r="Y14" s="161"/>
      <c r="Z14" s="75">
        <f>D14</f>
        <v>35</v>
      </c>
      <c r="AA14" s="161"/>
      <c r="AB14" s="75">
        <f>D14</f>
        <v>35</v>
      </c>
      <c r="AC14" s="161"/>
      <c r="AD14" s="75">
        <f>D14</f>
        <v>35</v>
      </c>
      <c r="AE14" s="161"/>
      <c r="AF14" s="75">
        <f>D14</f>
        <v>35</v>
      </c>
      <c r="AG14" s="42"/>
      <c r="AH14" s="187"/>
      <c r="AI14" s="172"/>
      <c r="AJ14" s="53"/>
      <c r="AK14" s="53"/>
      <c r="AL14" s="53"/>
      <c r="AM14" s="52"/>
    </row>
    <row r="15" spans="1:39">
      <c r="A15" s="98">
        <v>1</v>
      </c>
      <c r="B15" s="115" t="s">
        <v>144</v>
      </c>
      <c r="C15" s="135"/>
      <c r="D15" s="136"/>
      <c r="E15" s="135"/>
      <c r="F15" s="137"/>
      <c r="G15" s="135"/>
      <c r="H15" s="137"/>
      <c r="I15" s="135"/>
      <c r="J15" s="137"/>
      <c r="K15" s="135"/>
      <c r="L15" s="137"/>
      <c r="M15" s="135"/>
      <c r="N15" s="137"/>
      <c r="O15" s="135"/>
      <c r="P15" s="137"/>
      <c r="Q15" s="137"/>
      <c r="R15" s="137"/>
      <c r="S15" s="137"/>
      <c r="T15" s="137"/>
      <c r="U15" s="137"/>
      <c r="V15" s="137"/>
      <c r="W15" s="135"/>
      <c r="X15" s="137"/>
      <c r="Y15" s="135"/>
      <c r="Z15" s="137"/>
      <c r="AA15" s="135"/>
      <c r="AB15" s="137"/>
      <c r="AC15" s="135"/>
      <c r="AD15" s="137"/>
      <c r="AE15" s="45"/>
      <c r="AF15" s="55"/>
      <c r="AG15" s="74">
        <f>D15+F15+H15+J15+L15+N15+P15+R15+T15+V15+X15+Z15+AB15+AD15+AF15</f>
        <v>0</v>
      </c>
      <c r="AH15" s="98">
        <v>1</v>
      </c>
      <c r="AI15" s="115" t="s">
        <v>144</v>
      </c>
      <c r="AJ15" s="21"/>
      <c r="AK15" s="21"/>
      <c r="AL15" s="21"/>
      <c r="AM15" s="51"/>
    </row>
    <row r="16" spans="1:39">
      <c r="A16" s="98">
        <v>2</v>
      </c>
      <c r="B16" s="99" t="s">
        <v>1</v>
      </c>
      <c r="C16" s="135"/>
      <c r="D16" s="136"/>
      <c r="E16" s="54"/>
      <c r="F16" s="82">
        <f>E16*F14</f>
        <v>0</v>
      </c>
      <c r="G16" s="135"/>
      <c r="H16" s="137"/>
      <c r="I16" s="135"/>
      <c r="J16" s="137"/>
      <c r="K16" s="135"/>
      <c r="L16" s="137"/>
      <c r="M16" s="135"/>
      <c r="N16" s="137"/>
      <c r="O16" s="135"/>
      <c r="P16" s="137"/>
      <c r="Q16" s="137"/>
      <c r="R16" s="137"/>
      <c r="S16" s="137"/>
      <c r="T16" s="137"/>
      <c r="U16" s="141">
        <v>7.4000000000000003E-3</v>
      </c>
      <c r="V16" s="82">
        <f>U16*V14</f>
        <v>0.25900000000000001</v>
      </c>
      <c r="W16" s="135"/>
      <c r="X16" s="137"/>
      <c r="Y16" s="135"/>
      <c r="Z16" s="137"/>
      <c r="AA16" s="135"/>
      <c r="AB16" s="137"/>
      <c r="AC16" s="81">
        <v>3.5500000000000002E-3</v>
      </c>
      <c r="AD16" s="82">
        <f>AC16*AD14</f>
        <v>0.12425000000000001</v>
      </c>
      <c r="AE16" s="45"/>
      <c r="AF16" s="55"/>
      <c r="AG16" s="74">
        <f t="shared" ref="AG16:AG50" si="0">D16+F16+H16+J16+L16+N16+P16+R16+T16+V16+X16+Z16+AB16+AD16+AF16</f>
        <v>0.38325000000000004</v>
      </c>
      <c r="AH16" s="98">
        <v>2</v>
      </c>
      <c r="AI16" s="99" t="s">
        <v>1</v>
      </c>
      <c r="AJ16" s="21"/>
      <c r="AK16" s="21"/>
      <c r="AL16" s="21"/>
      <c r="AM16" s="51"/>
    </row>
    <row r="17" spans="1:39">
      <c r="A17" s="98">
        <v>3</v>
      </c>
      <c r="B17" s="99" t="s">
        <v>2</v>
      </c>
      <c r="C17" s="81"/>
      <c r="D17" s="82">
        <f>C17*D14</f>
        <v>0</v>
      </c>
      <c r="E17" s="54"/>
      <c r="F17" s="82">
        <f>E17*F14</f>
        <v>0</v>
      </c>
      <c r="G17" s="135"/>
      <c r="H17" s="136"/>
      <c r="I17" s="135"/>
      <c r="J17" s="137"/>
      <c r="K17" s="135"/>
      <c r="L17" s="137"/>
      <c r="M17" s="135"/>
      <c r="N17" s="137"/>
      <c r="O17" s="135"/>
      <c r="P17" s="137"/>
      <c r="Q17" s="137"/>
      <c r="R17" s="137"/>
      <c r="S17" s="141"/>
      <c r="T17" s="82">
        <f>S17*T14</f>
        <v>0</v>
      </c>
      <c r="U17" s="137"/>
      <c r="V17" s="137"/>
      <c r="W17" s="135"/>
      <c r="X17" s="137"/>
      <c r="Y17" s="135"/>
      <c r="Z17" s="137"/>
      <c r="AA17" s="135"/>
      <c r="AB17" s="136"/>
      <c r="AC17" s="54">
        <v>1.4330000000000001E-2</v>
      </c>
      <c r="AD17" s="82">
        <f>AC17*AD14</f>
        <v>0.50155000000000005</v>
      </c>
      <c r="AE17" s="45"/>
      <c r="AF17" s="55"/>
      <c r="AG17" s="74">
        <f t="shared" si="0"/>
        <v>0.50155000000000005</v>
      </c>
      <c r="AH17" s="98">
        <v>3</v>
      </c>
      <c r="AI17" s="99" t="s">
        <v>2</v>
      </c>
      <c r="AJ17" s="21"/>
      <c r="AK17" s="21"/>
      <c r="AL17" s="21"/>
      <c r="AM17" s="51"/>
    </row>
    <row r="18" spans="1:39">
      <c r="A18" s="98">
        <v>4</v>
      </c>
      <c r="B18" s="99" t="s">
        <v>3</v>
      </c>
      <c r="C18" s="54"/>
      <c r="D18" s="82">
        <f>C18*D14</f>
        <v>0</v>
      </c>
      <c r="E18" s="54"/>
      <c r="F18" s="138"/>
      <c r="G18" s="135"/>
      <c r="H18" s="136"/>
      <c r="I18" s="135"/>
      <c r="J18" s="137"/>
      <c r="K18" s="135"/>
      <c r="L18" s="137"/>
      <c r="M18" s="135"/>
      <c r="N18" s="137"/>
      <c r="O18" s="54"/>
      <c r="P18" s="82">
        <f>O18*P14</f>
        <v>0</v>
      </c>
      <c r="Q18" s="138"/>
      <c r="R18" s="82">
        <f>Q18*R14</f>
        <v>0</v>
      </c>
      <c r="S18" s="81"/>
      <c r="T18" s="82">
        <f>S18*T14</f>
        <v>0</v>
      </c>
      <c r="U18" s="136"/>
      <c r="V18" s="136"/>
      <c r="W18" s="135"/>
      <c r="X18" s="137"/>
      <c r="Y18" s="135"/>
      <c r="Z18" s="137"/>
      <c r="AA18" s="135"/>
      <c r="AB18" s="137"/>
      <c r="AC18" s="54">
        <v>3.16E-3</v>
      </c>
      <c r="AD18" s="82">
        <f>AC18*AD14</f>
        <v>0.1106</v>
      </c>
      <c r="AE18" s="45"/>
      <c r="AF18" s="55"/>
      <c r="AG18" s="74">
        <f t="shared" si="0"/>
        <v>0.1106</v>
      </c>
      <c r="AH18" s="98">
        <v>4</v>
      </c>
      <c r="AI18" s="99" t="s">
        <v>3</v>
      </c>
      <c r="AJ18" s="21"/>
      <c r="AK18" s="21"/>
      <c r="AL18" s="21"/>
      <c r="AM18" s="51"/>
    </row>
    <row r="19" spans="1:39">
      <c r="A19" s="98">
        <v>5</v>
      </c>
      <c r="B19" s="99" t="s">
        <v>129</v>
      </c>
      <c r="C19" s="135"/>
      <c r="D19" s="137"/>
      <c r="E19" s="54"/>
      <c r="F19" s="82">
        <f>E19*F14</f>
        <v>0</v>
      </c>
      <c r="G19" s="135"/>
      <c r="H19" s="137"/>
      <c r="I19" s="135"/>
      <c r="J19" s="137"/>
      <c r="K19" s="135"/>
      <c r="L19" s="137"/>
      <c r="M19" s="135"/>
      <c r="N19" s="137"/>
      <c r="O19" s="135"/>
      <c r="P19" s="137"/>
      <c r="Q19" s="137"/>
      <c r="R19" s="137"/>
      <c r="S19" s="137"/>
      <c r="T19" s="137"/>
      <c r="U19" s="137"/>
      <c r="V19" s="137"/>
      <c r="W19" s="135"/>
      <c r="X19" s="137"/>
      <c r="Y19" s="135"/>
      <c r="Z19" s="137"/>
      <c r="AA19" s="135"/>
      <c r="AB19" s="137"/>
      <c r="AC19" s="135"/>
      <c r="AD19" s="136"/>
      <c r="AE19" s="45"/>
      <c r="AF19" s="55"/>
      <c r="AG19" s="74">
        <f t="shared" si="0"/>
        <v>0</v>
      </c>
      <c r="AH19" s="98">
        <v>5</v>
      </c>
      <c r="AI19" s="99" t="s">
        <v>129</v>
      </c>
      <c r="AJ19" s="21"/>
      <c r="AK19" s="21"/>
      <c r="AL19" s="21"/>
      <c r="AM19" s="51"/>
    </row>
    <row r="20" spans="1:39">
      <c r="A20" s="98">
        <v>6</v>
      </c>
      <c r="B20" s="99" t="s">
        <v>5</v>
      </c>
      <c r="C20" s="135"/>
      <c r="D20" s="137"/>
      <c r="E20" s="135"/>
      <c r="F20" s="137"/>
      <c r="G20" s="54"/>
      <c r="H20" s="82">
        <f>G20*H14</f>
        <v>0</v>
      </c>
      <c r="I20" s="135"/>
      <c r="J20" s="137"/>
      <c r="K20" s="135"/>
      <c r="L20" s="137"/>
      <c r="M20" s="135"/>
      <c r="N20" s="137"/>
      <c r="O20" s="135"/>
      <c r="P20" s="137"/>
      <c r="Q20" s="137"/>
      <c r="R20" s="137"/>
      <c r="S20" s="137"/>
      <c r="T20" s="137"/>
      <c r="U20" s="137"/>
      <c r="V20" s="137"/>
      <c r="W20" s="135"/>
      <c r="X20" s="137"/>
      <c r="Y20" s="135"/>
      <c r="Z20" s="137"/>
      <c r="AA20" s="135"/>
      <c r="AB20" s="137"/>
      <c r="AC20" s="135"/>
      <c r="AD20" s="136"/>
      <c r="AE20" s="45"/>
      <c r="AF20" s="55"/>
      <c r="AG20" s="74">
        <f t="shared" si="0"/>
        <v>0</v>
      </c>
      <c r="AH20" s="98">
        <v>6</v>
      </c>
      <c r="AI20" s="99" t="s">
        <v>5</v>
      </c>
      <c r="AJ20" s="21"/>
      <c r="AK20" s="21"/>
      <c r="AL20" s="21"/>
      <c r="AM20" s="51"/>
    </row>
    <row r="21" spans="1:39">
      <c r="A21" s="98">
        <v>7</v>
      </c>
      <c r="B21" s="99" t="s">
        <v>131</v>
      </c>
      <c r="C21" s="135"/>
      <c r="D21" s="137"/>
      <c r="E21" s="135"/>
      <c r="F21" s="137"/>
      <c r="G21" s="54"/>
      <c r="H21" s="82">
        <f>G21*H14</f>
        <v>0</v>
      </c>
      <c r="I21" s="135"/>
      <c r="J21" s="137"/>
      <c r="K21" s="135"/>
      <c r="L21" s="137"/>
      <c r="M21" s="135"/>
      <c r="N21" s="137"/>
      <c r="O21" s="135"/>
      <c r="P21" s="137"/>
      <c r="Q21" s="137"/>
      <c r="R21" s="137"/>
      <c r="S21" s="137"/>
      <c r="T21" s="137"/>
      <c r="U21" s="137"/>
      <c r="V21" s="137"/>
      <c r="W21" s="135"/>
      <c r="X21" s="137"/>
      <c r="Y21" s="135"/>
      <c r="Z21" s="137"/>
      <c r="AA21" s="135"/>
      <c r="AB21" s="137"/>
      <c r="AC21" s="135"/>
      <c r="AD21" s="136"/>
      <c r="AE21" s="45"/>
      <c r="AF21" s="55"/>
      <c r="AG21" s="74">
        <f t="shared" si="0"/>
        <v>0</v>
      </c>
      <c r="AH21" s="98">
        <v>7</v>
      </c>
      <c r="AI21" s="99" t="s">
        <v>131</v>
      </c>
      <c r="AJ21" s="21"/>
      <c r="AK21" s="21"/>
      <c r="AL21" s="21"/>
      <c r="AM21" s="51"/>
    </row>
    <row r="22" spans="1:39">
      <c r="A22" s="98">
        <v>8</v>
      </c>
      <c r="B22" s="100" t="s">
        <v>74</v>
      </c>
      <c r="C22" s="135"/>
      <c r="D22" s="137"/>
      <c r="E22" s="135"/>
      <c r="F22" s="137"/>
      <c r="G22" s="135"/>
      <c r="H22" s="137"/>
      <c r="I22" s="54"/>
      <c r="J22" s="82">
        <f>I22*J14</f>
        <v>0</v>
      </c>
      <c r="K22" s="135"/>
      <c r="L22" s="137"/>
      <c r="M22" s="135"/>
      <c r="N22" s="137"/>
      <c r="O22" s="135"/>
      <c r="P22" s="137"/>
      <c r="Q22" s="137"/>
      <c r="R22" s="137"/>
      <c r="S22" s="137"/>
      <c r="T22" s="137"/>
      <c r="U22" s="137"/>
      <c r="V22" s="137"/>
      <c r="W22" s="135"/>
      <c r="X22" s="137"/>
      <c r="Y22" s="135"/>
      <c r="Z22" s="137"/>
      <c r="AA22" s="135"/>
      <c r="AB22" s="137"/>
      <c r="AC22" s="135"/>
      <c r="AD22" s="136"/>
      <c r="AE22" s="45"/>
      <c r="AF22" s="55"/>
      <c r="AG22" s="74">
        <f t="shared" si="0"/>
        <v>0</v>
      </c>
      <c r="AH22" s="98">
        <v>8</v>
      </c>
      <c r="AI22" s="100" t="s">
        <v>74</v>
      </c>
      <c r="AJ22" s="21"/>
      <c r="AK22" s="21"/>
      <c r="AL22" s="21"/>
      <c r="AM22" s="51"/>
    </row>
    <row r="23" spans="1:39">
      <c r="A23" s="98">
        <v>9</v>
      </c>
      <c r="B23" s="99" t="s">
        <v>8</v>
      </c>
      <c r="C23" s="135"/>
      <c r="D23" s="137"/>
      <c r="E23" s="135"/>
      <c r="F23" s="137"/>
      <c r="G23" s="135"/>
      <c r="H23" s="137"/>
      <c r="I23" s="135"/>
      <c r="J23" s="137"/>
      <c r="K23" s="135"/>
      <c r="L23" s="136"/>
      <c r="M23" s="54"/>
      <c r="N23" s="82">
        <f>M23*N14</f>
        <v>0</v>
      </c>
      <c r="O23" s="135"/>
      <c r="P23" s="136"/>
      <c r="Q23" s="140"/>
      <c r="R23" s="82">
        <f>Q23*R14</f>
        <v>0</v>
      </c>
      <c r="S23" s="136"/>
      <c r="T23" s="136"/>
      <c r="U23" s="136"/>
      <c r="V23" s="136"/>
      <c r="W23" s="135"/>
      <c r="X23" s="137"/>
      <c r="Y23" s="135"/>
      <c r="Z23" s="137"/>
      <c r="AA23" s="135"/>
      <c r="AB23" s="137"/>
      <c r="AC23" s="135"/>
      <c r="AD23" s="136"/>
      <c r="AE23" s="45"/>
      <c r="AF23" s="55"/>
      <c r="AG23" s="74">
        <f t="shared" si="0"/>
        <v>0</v>
      </c>
      <c r="AH23" s="98">
        <v>9</v>
      </c>
      <c r="AI23" s="99" t="s">
        <v>8</v>
      </c>
      <c r="AJ23" s="21"/>
      <c r="AK23" s="21"/>
      <c r="AL23" s="21"/>
      <c r="AM23" s="51"/>
    </row>
    <row r="24" spans="1:39">
      <c r="A24" s="98">
        <v>10</v>
      </c>
      <c r="B24" s="99" t="s">
        <v>9</v>
      </c>
      <c r="C24" s="135"/>
      <c r="D24" s="137"/>
      <c r="E24" s="135"/>
      <c r="F24" s="137"/>
      <c r="G24" s="135"/>
      <c r="H24" s="137"/>
      <c r="I24" s="135"/>
      <c r="J24" s="137"/>
      <c r="K24" s="135"/>
      <c r="L24" s="136"/>
      <c r="M24" s="135"/>
      <c r="N24" s="137"/>
      <c r="O24" s="135"/>
      <c r="P24" s="137"/>
      <c r="Q24" s="137"/>
      <c r="R24" s="137"/>
      <c r="S24" s="137"/>
      <c r="T24" s="137"/>
      <c r="U24" s="137"/>
      <c r="V24" s="137"/>
      <c r="W24" s="135"/>
      <c r="X24" s="137"/>
      <c r="Y24" s="135"/>
      <c r="Z24" s="137"/>
      <c r="AA24" s="135"/>
      <c r="AB24" s="137"/>
      <c r="AC24" s="135"/>
      <c r="AD24" s="136"/>
      <c r="AE24" s="45"/>
      <c r="AF24" s="55"/>
      <c r="AG24" s="74">
        <f t="shared" si="0"/>
        <v>0</v>
      </c>
      <c r="AH24" s="98">
        <v>10</v>
      </c>
      <c r="AI24" s="99" t="s">
        <v>9</v>
      </c>
      <c r="AJ24" s="21"/>
      <c r="AK24" s="21"/>
      <c r="AL24" s="21"/>
      <c r="AM24" s="51"/>
    </row>
    <row r="25" spans="1:39">
      <c r="A25" s="98">
        <v>11</v>
      </c>
      <c r="B25" s="99" t="s">
        <v>10</v>
      </c>
      <c r="C25" s="135"/>
      <c r="D25" s="137"/>
      <c r="E25" s="135"/>
      <c r="F25" s="137"/>
      <c r="G25" s="135"/>
      <c r="H25" s="137"/>
      <c r="I25" s="135"/>
      <c r="J25" s="137"/>
      <c r="K25" s="54"/>
      <c r="L25" s="82">
        <f>K25*L14</f>
        <v>0</v>
      </c>
      <c r="M25" s="54"/>
      <c r="N25" s="82">
        <f>M25*N14</f>
        <v>0</v>
      </c>
      <c r="O25" s="135"/>
      <c r="P25" s="137"/>
      <c r="Q25" s="137"/>
      <c r="R25" s="137"/>
      <c r="S25" s="137"/>
      <c r="T25" s="137"/>
      <c r="U25" s="137"/>
      <c r="V25" s="137"/>
      <c r="W25" s="135"/>
      <c r="X25" s="137"/>
      <c r="Y25" s="135"/>
      <c r="Z25" s="137"/>
      <c r="AA25" s="135"/>
      <c r="AB25" s="137"/>
      <c r="AC25" s="54"/>
      <c r="AD25" s="82">
        <f>AC25*AD14</f>
        <v>0</v>
      </c>
      <c r="AE25" s="45"/>
      <c r="AF25" s="55"/>
      <c r="AG25" s="74">
        <f t="shared" si="0"/>
        <v>0</v>
      </c>
      <c r="AH25" s="98">
        <v>11</v>
      </c>
      <c r="AI25" s="99" t="s">
        <v>10</v>
      </c>
      <c r="AJ25" s="21"/>
      <c r="AK25" s="21"/>
      <c r="AL25" s="21"/>
      <c r="AM25" s="51"/>
    </row>
    <row r="26" spans="1:39">
      <c r="A26" s="98">
        <v>12</v>
      </c>
      <c r="B26" s="99" t="s">
        <v>11</v>
      </c>
      <c r="C26" s="135"/>
      <c r="D26" s="137"/>
      <c r="E26" s="135"/>
      <c r="F26" s="137"/>
      <c r="G26" s="135"/>
      <c r="H26" s="137"/>
      <c r="I26" s="135"/>
      <c r="J26" s="137"/>
      <c r="K26" s="135"/>
      <c r="L26" s="137"/>
      <c r="M26" s="135"/>
      <c r="N26" s="136"/>
      <c r="O26" s="54"/>
      <c r="P26" s="82">
        <f>O26*P14</f>
        <v>0</v>
      </c>
      <c r="Q26" s="136"/>
      <c r="R26" s="136"/>
      <c r="S26" s="82"/>
      <c r="T26" s="82"/>
      <c r="U26" s="136"/>
      <c r="V26" s="136"/>
      <c r="W26" s="135"/>
      <c r="X26" s="137"/>
      <c r="Y26" s="135"/>
      <c r="Z26" s="137"/>
      <c r="AA26" s="135"/>
      <c r="AB26" s="137"/>
      <c r="AC26" s="135"/>
      <c r="AD26" s="136"/>
      <c r="AE26" s="45"/>
      <c r="AF26" s="55"/>
      <c r="AG26" s="74">
        <f t="shared" si="0"/>
        <v>0</v>
      </c>
      <c r="AH26" s="98">
        <v>12</v>
      </c>
      <c r="AI26" s="99" t="s">
        <v>11</v>
      </c>
      <c r="AJ26" s="21"/>
      <c r="AK26" s="21"/>
      <c r="AL26" s="21"/>
      <c r="AM26" s="51"/>
    </row>
    <row r="27" spans="1:39">
      <c r="A27" s="98">
        <v>13</v>
      </c>
      <c r="B27" s="99" t="s">
        <v>12</v>
      </c>
      <c r="C27" s="135"/>
      <c r="D27" s="137"/>
      <c r="E27" s="135"/>
      <c r="F27" s="137"/>
      <c r="G27" s="135"/>
      <c r="H27" s="137"/>
      <c r="I27" s="135"/>
      <c r="J27" s="137"/>
      <c r="K27" s="135"/>
      <c r="L27" s="137"/>
      <c r="M27" s="54"/>
      <c r="N27" s="82">
        <f>M27*N14</f>
        <v>0</v>
      </c>
      <c r="O27" s="135"/>
      <c r="P27" s="137"/>
      <c r="Q27" s="137"/>
      <c r="R27" s="137"/>
      <c r="S27" s="81"/>
      <c r="T27" s="82">
        <f>S27*T14</f>
        <v>0</v>
      </c>
      <c r="U27" s="137"/>
      <c r="V27" s="137"/>
      <c r="W27" s="135"/>
      <c r="X27" s="137"/>
      <c r="Y27" s="135"/>
      <c r="Z27" s="137"/>
      <c r="AA27" s="135"/>
      <c r="AB27" s="137"/>
      <c r="AC27" s="135"/>
      <c r="AD27" s="136"/>
      <c r="AE27" s="45"/>
      <c r="AF27" s="55"/>
      <c r="AG27" s="74">
        <f t="shared" si="0"/>
        <v>0</v>
      </c>
      <c r="AH27" s="98">
        <v>13</v>
      </c>
      <c r="AI27" s="99" t="s">
        <v>12</v>
      </c>
      <c r="AJ27" s="21"/>
      <c r="AK27" s="21"/>
      <c r="AL27" s="21"/>
      <c r="AM27" s="51"/>
    </row>
    <row r="28" spans="1:39">
      <c r="A28" s="98">
        <v>14</v>
      </c>
      <c r="B28" s="99" t="s">
        <v>13</v>
      </c>
      <c r="C28" s="135"/>
      <c r="D28" s="137"/>
      <c r="E28" s="135"/>
      <c r="F28" s="137"/>
      <c r="G28" s="135"/>
      <c r="H28" s="137"/>
      <c r="I28" s="135"/>
      <c r="J28" s="137"/>
      <c r="K28" s="135"/>
      <c r="L28" s="136"/>
      <c r="M28" s="54"/>
      <c r="N28" s="82">
        <f>M28*N14</f>
        <v>0</v>
      </c>
      <c r="O28" s="54"/>
      <c r="P28" s="82">
        <f>O28*P14</f>
        <v>0</v>
      </c>
      <c r="Q28" s="81"/>
      <c r="R28" s="82">
        <f>Q28*R14</f>
        <v>0</v>
      </c>
      <c r="S28" s="136"/>
      <c r="T28" s="136"/>
      <c r="U28" s="136"/>
      <c r="V28" s="136"/>
      <c r="W28" s="135"/>
      <c r="X28" s="137"/>
      <c r="Y28" s="135"/>
      <c r="Z28" s="137"/>
      <c r="AA28" s="135"/>
      <c r="AB28" s="137"/>
      <c r="AC28" s="135"/>
      <c r="AD28" s="136"/>
      <c r="AE28" s="45"/>
      <c r="AF28" s="55"/>
      <c r="AG28" s="74">
        <f t="shared" si="0"/>
        <v>0</v>
      </c>
      <c r="AH28" s="98">
        <v>14</v>
      </c>
      <c r="AI28" s="99" t="s">
        <v>13</v>
      </c>
      <c r="AJ28" s="21"/>
      <c r="AK28" s="21"/>
      <c r="AL28" s="21"/>
      <c r="AM28" s="51"/>
    </row>
    <row r="29" spans="1:39">
      <c r="A29" s="98">
        <v>15</v>
      </c>
      <c r="B29" s="99" t="s">
        <v>14</v>
      </c>
      <c r="C29" s="135"/>
      <c r="D29" s="137"/>
      <c r="E29" s="135"/>
      <c r="F29" s="137"/>
      <c r="G29" s="135"/>
      <c r="H29" s="137"/>
      <c r="I29" s="135"/>
      <c r="J29" s="137"/>
      <c r="K29" s="135"/>
      <c r="L29" s="137"/>
      <c r="M29" s="135"/>
      <c r="N29" s="136"/>
      <c r="O29" s="135"/>
      <c r="P29" s="137"/>
      <c r="Q29" s="141"/>
      <c r="R29" s="82">
        <f>Q29*R14</f>
        <v>0</v>
      </c>
      <c r="S29" s="136"/>
      <c r="T29" s="136"/>
      <c r="U29" s="136"/>
      <c r="V29" s="136"/>
      <c r="W29" s="135"/>
      <c r="X29" s="137"/>
      <c r="Y29" s="135"/>
      <c r="Z29" s="137"/>
      <c r="AA29" s="135"/>
      <c r="AB29" s="137"/>
      <c r="AC29" s="135"/>
      <c r="AD29" s="136"/>
      <c r="AE29" s="45"/>
      <c r="AF29" s="55"/>
      <c r="AG29" s="74">
        <f t="shared" si="0"/>
        <v>0</v>
      </c>
      <c r="AH29" s="98">
        <v>15</v>
      </c>
      <c r="AI29" s="99" t="s">
        <v>14</v>
      </c>
      <c r="AJ29" s="21"/>
      <c r="AK29" s="21"/>
      <c r="AL29" s="21"/>
      <c r="AM29" s="51"/>
    </row>
    <row r="30" spans="1:39">
      <c r="A30" s="98">
        <v>16</v>
      </c>
      <c r="B30" s="99" t="s">
        <v>15</v>
      </c>
      <c r="C30" s="135"/>
      <c r="D30" s="137"/>
      <c r="E30" s="135"/>
      <c r="F30" s="137"/>
      <c r="G30" s="135"/>
      <c r="H30" s="137"/>
      <c r="I30" s="135"/>
      <c r="J30" s="137"/>
      <c r="K30" s="54"/>
      <c r="L30" s="138"/>
      <c r="M30" s="54"/>
      <c r="N30" s="82">
        <f>M30*N14</f>
        <v>0</v>
      </c>
      <c r="O30" s="135"/>
      <c r="P30" s="136"/>
      <c r="Q30" s="136"/>
      <c r="R30" s="136"/>
      <c r="S30" s="136"/>
      <c r="T30" s="136"/>
      <c r="U30" s="136"/>
      <c r="V30" s="136"/>
      <c r="W30" s="135"/>
      <c r="X30" s="137"/>
      <c r="Y30" s="135"/>
      <c r="Z30" s="137"/>
      <c r="AA30" s="135"/>
      <c r="AB30" s="137"/>
      <c r="AC30" s="135"/>
      <c r="AD30" s="136"/>
      <c r="AE30" s="45"/>
      <c r="AF30" s="55"/>
      <c r="AG30" s="74">
        <f t="shared" si="0"/>
        <v>0</v>
      </c>
      <c r="AH30" s="98">
        <v>16</v>
      </c>
      <c r="AI30" s="99" t="s">
        <v>15</v>
      </c>
      <c r="AJ30" s="21"/>
      <c r="AK30" s="21"/>
      <c r="AL30" s="21"/>
      <c r="AM30" s="51"/>
    </row>
    <row r="31" spans="1:39">
      <c r="A31" s="98">
        <v>17</v>
      </c>
      <c r="B31" s="99" t="s">
        <v>22</v>
      </c>
      <c r="C31" s="135"/>
      <c r="D31" s="137"/>
      <c r="E31" s="135"/>
      <c r="F31" s="137"/>
      <c r="G31" s="135"/>
      <c r="H31" s="137"/>
      <c r="I31" s="135"/>
      <c r="J31" s="137"/>
      <c r="K31" s="54"/>
      <c r="L31" s="82">
        <f>K31*L14</f>
        <v>0</v>
      </c>
      <c r="M31" s="135"/>
      <c r="N31" s="136"/>
      <c r="O31" s="135"/>
      <c r="P31" s="137"/>
      <c r="Q31" s="137"/>
      <c r="R31" s="137"/>
      <c r="S31" s="137"/>
      <c r="T31" s="137"/>
      <c r="U31" s="137"/>
      <c r="V31" s="137"/>
      <c r="W31" s="135"/>
      <c r="X31" s="137"/>
      <c r="Y31" s="135"/>
      <c r="Z31" s="137"/>
      <c r="AA31" s="135"/>
      <c r="AB31" s="137"/>
      <c r="AC31" s="135"/>
      <c r="AD31" s="136"/>
      <c r="AE31" s="45"/>
      <c r="AF31" s="55"/>
      <c r="AG31" s="74">
        <f t="shared" si="0"/>
        <v>0</v>
      </c>
      <c r="AH31" s="98">
        <v>17</v>
      </c>
      <c r="AI31" s="99" t="s">
        <v>22</v>
      </c>
      <c r="AJ31" s="21"/>
      <c r="AK31" s="21"/>
      <c r="AL31" s="21"/>
      <c r="AM31" s="51"/>
    </row>
    <row r="32" spans="1:39">
      <c r="A32" s="98">
        <v>18</v>
      </c>
      <c r="B32" s="99" t="s">
        <v>69</v>
      </c>
      <c r="C32" s="135"/>
      <c r="D32" s="137"/>
      <c r="E32" s="135"/>
      <c r="F32" s="137"/>
      <c r="G32" s="135"/>
      <c r="H32" s="137"/>
      <c r="I32" s="135"/>
      <c r="J32" s="137"/>
      <c r="K32" s="135"/>
      <c r="L32" s="137"/>
      <c r="M32" s="54"/>
      <c r="N32" s="82">
        <f>M32*N14</f>
        <v>0</v>
      </c>
      <c r="O32" s="54"/>
      <c r="P32" s="82">
        <f>O32*P14</f>
        <v>0</v>
      </c>
      <c r="Q32" s="136"/>
      <c r="R32" s="136"/>
      <c r="S32" s="136"/>
      <c r="T32" s="136"/>
      <c r="U32" s="136"/>
      <c r="V32" s="136"/>
      <c r="W32" s="135"/>
      <c r="X32" s="137"/>
      <c r="Y32" s="135"/>
      <c r="Z32" s="137"/>
      <c r="AA32" s="135"/>
      <c r="AB32" s="137"/>
      <c r="AC32" s="135"/>
      <c r="AD32" s="136"/>
      <c r="AE32" s="45"/>
      <c r="AF32" s="55"/>
      <c r="AG32" s="74">
        <f t="shared" si="0"/>
        <v>0</v>
      </c>
      <c r="AH32" s="98">
        <v>18</v>
      </c>
      <c r="AI32" s="99" t="s">
        <v>69</v>
      </c>
      <c r="AJ32" s="21"/>
      <c r="AK32" s="21"/>
      <c r="AL32" s="21"/>
      <c r="AM32" s="51"/>
    </row>
    <row r="33" spans="1:39">
      <c r="A33" s="98">
        <v>19</v>
      </c>
      <c r="B33" s="99" t="s">
        <v>16</v>
      </c>
      <c r="C33" s="135"/>
      <c r="D33" s="137"/>
      <c r="E33" s="135"/>
      <c r="F33" s="137"/>
      <c r="G33" s="135"/>
      <c r="H33" s="137"/>
      <c r="I33" s="135"/>
      <c r="J33" s="137"/>
      <c r="K33" s="135"/>
      <c r="L33" s="137"/>
      <c r="M33" s="135"/>
      <c r="N33" s="137"/>
      <c r="O33" s="135"/>
      <c r="P33" s="136"/>
      <c r="Q33" s="141"/>
      <c r="R33" s="82">
        <f>Q33*R14</f>
        <v>0</v>
      </c>
      <c r="S33" s="136"/>
      <c r="T33" s="136"/>
      <c r="U33" s="136"/>
      <c r="V33" s="136"/>
      <c r="W33" s="135"/>
      <c r="X33" s="137"/>
      <c r="Y33" s="135"/>
      <c r="Z33" s="137"/>
      <c r="AA33" s="135"/>
      <c r="AB33" s="137"/>
      <c r="AC33" s="54"/>
      <c r="AD33" s="82">
        <f>AC33*AD14</f>
        <v>0</v>
      </c>
      <c r="AE33" s="45"/>
      <c r="AF33" s="55"/>
      <c r="AG33" s="74">
        <f t="shared" si="0"/>
        <v>0</v>
      </c>
      <c r="AH33" s="98">
        <v>19</v>
      </c>
      <c r="AI33" s="99" t="s">
        <v>16</v>
      </c>
      <c r="AJ33" s="21"/>
      <c r="AK33" s="21"/>
      <c r="AL33" s="21"/>
      <c r="AM33" s="51"/>
    </row>
    <row r="34" spans="1:39">
      <c r="A34" s="98">
        <v>20</v>
      </c>
      <c r="B34" s="99" t="s">
        <v>155</v>
      </c>
      <c r="C34" s="135"/>
      <c r="D34" s="137"/>
      <c r="E34" s="135"/>
      <c r="F34" s="137"/>
      <c r="G34" s="135"/>
      <c r="H34" s="137"/>
      <c r="I34" s="135"/>
      <c r="J34" s="137"/>
      <c r="K34" s="135"/>
      <c r="L34" s="137"/>
      <c r="M34" s="135"/>
      <c r="N34" s="137"/>
      <c r="O34" s="54"/>
      <c r="P34" s="82">
        <f>O34*P14</f>
        <v>0</v>
      </c>
      <c r="Q34" s="136"/>
      <c r="R34" s="136"/>
      <c r="S34" s="136"/>
      <c r="T34" s="136"/>
      <c r="U34" s="136"/>
      <c r="V34" s="136"/>
      <c r="W34" s="135"/>
      <c r="X34" s="137"/>
      <c r="Y34" s="135"/>
      <c r="Z34" s="137"/>
      <c r="AA34" s="135"/>
      <c r="AB34" s="137"/>
      <c r="AC34" s="135"/>
      <c r="AD34" s="136"/>
      <c r="AE34" s="45"/>
      <c r="AF34" s="55"/>
      <c r="AG34" s="74">
        <f t="shared" si="0"/>
        <v>0</v>
      </c>
      <c r="AH34" s="98">
        <v>20</v>
      </c>
      <c r="AI34" s="99" t="s">
        <v>155</v>
      </c>
      <c r="AJ34" s="21"/>
      <c r="AK34" s="21"/>
      <c r="AL34" s="21"/>
      <c r="AM34" s="51"/>
    </row>
    <row r="35" spans="1:39">
      <c r="A35" s="98">
        <v>21</v>
      </c>
      <c r="B35" s="100" t="s">
        <v>141</v>
      </c>
      <c r="C35" s="135"/>
      <c r="D35" s="137"/>
      <c r="E35" s="135"/>
      <c r="F35" s="137"/>
      <c r="G35" s="135"/>
      <c r="H35" s="137"/>
      <c r="I35" s="135"/>
      <c r="J35" s="137"/>
      <c r="K35" s="135"/>
      <c r="L35" s="137"/>
      <c r="M35" s="135"/>
      <c r="N35" s="137"/>
      <c r="O35" s="135"/>
      <c r="P35" s="137"/>
      <c r="Q35" s="137"/>
      <c r="R35" s="137"/>
      <c r="S35" s="137"/>
      <c r="T35" s="137"/>
      <c r="U35" s="137"/>
      <c r="V35" s="137"/>
      <c r="W35" s="135"/>
      <c r="X35" s="137"/>
      <c r="Y35" s="135"/>
      <c r="Z35" s="137"/>
      <c r="AA35" s="54"/>
      <c r="AB35" s="82">
        <f>AA35*AB14</f>
        <v>0</v>
      </c>
      <c r="AC35" s="135"/>
      <c r="AD35" s="136"/>
      <c r="AE35" s="45"/>
      <c r="AF35" s="55"/>
      <c r="AG35" s="74">
        <f t="shared" si="0"/>
        <v>0</v>
      </c>
      <c r="AH35" s="98">
        <v>21</v>
      </c>
      <c r="AI35" s="100" t="s">
        <v>141</v>
      </c>
      <c r="AJ35" s="21"/>
      <c r="AK35" s="21"/>
      <c r="AL35" s="21"/>
      <c r="AM35" s="51"/>
    </row>
    <row r="36" spans="1:39">
      <c r="A36" s="98">
        <v>22</v>
      </c>
      <c r="B36" s="99" t="s">
        <v>17</v>
      </c>
      <c r="C36" s="135"/>
      <c r="D36" s="137"/>
      <c r="E36" s="135"/>
      <c r="F36" s="137"/>
      <c r="G36" s="135"/>
      <c r="H36" s="137"/>
      <c r="I36" s="135"/>
      <c r="J36" s="137"/>
      <c r="K36" s="135"/>
      <c r="L36" s="137"/>
      <c r="M36" s="135"/>
      <c r="N36" s="137"/>
      <c r="O36" s="135"/>
      <c r="P36" s="137"/>
      <c r="Q36" s="137"/>
      <c r="R36" s="137"/>
      <c r="S36" s="137"/>
      <c r="T36" s="137"/>
      <c r="U36" s="137"/>
      <c r="V36" s="137"/>
      <c r="W36" s="54"/>
      <c r="X36" s="82">
        <f>W36*X14</f>
        <v>0</v>
      </c>
      <c r="Y36" s="54"/>
      <c r="Z36" s="138"/>
      <c r="AA36" s="135"/>
      <c r="AB36" s="137"/>
      <c r="AC36" s="135"/>
      <c r="AD36" s="136"/>
      <c r="AE36" s="45"/>
      <c r="AF36" s="55"/>
      <c r="AG36" s="74">
        <f t="shared" si="0"/>
        <v>0</v>
      </c>
      <c r="AH36" s="98">
        <v>22</v>
      </c>
      <c r="AI36" s="99" t="s">
        <v>17</v>
      </c>
      <c r="AJ36" s="21"/>
      <c r="AK36" s="21"/>
      <c r="AL36" s="21"/>
      <c r="AM36" s="51"/>
    </row>
    <row r="37" spans="1:39">
      <c r="A37" s="98">
        <v>23</v>
      </c>
      <c r="B37" s="99" t="s">
        <v>18</v>
      </c>
      <c r="C37" s="135"/>
      <c r="D37" s="137"/>
      <c r="E37" s="135"/>
      <c r="F37" s="137"/>
      <c r="G37" s="135"/>
      <c r="H37" s="137"/>
      <c r="I37" s="135"/>
      <c r="J37" s="137"/>
      <c r="K37" s="135"/>
      <c r="L37" s="137"/>
      <c r="M37" s="135"/>
      <c r="N37" s="137"/>
      <c r="O37" s="135"/>
      <c r="P37" s="137"/>
      <c r="Q37" s="137"/>
      <c r="R37" s="137"/>
      <c r="S37" s="137"/>
      <c r="T37" s="137"/>
      <c r="U37" s="137"/>
      <c r="V37" s="137"/>
      <c r="W37" s="54"/>
      <c r="X37" s="138"/>
      <c r="Y37" s="54"/>
      <c r="Z37" s="82">
        <f>Y37*Z14</f>
        <v>0</v>
      </c>
      <c r="AA37" s="135"/>
      <c r="AB37" s="137"/>
      <c r="AC37" s="135"/>
      <c r="AD37" s="136"/>
      <c r="AE37" s="45"/>
      <c r="AF37" s="55"/>
      <c r="AG37" s="74">
        <f t="shared" si="0"/>
        <v>0</v>
      </c>
      <c r="AH37" s="98">
        <v>23</v>
      </c>
      <c r="AI37" s="99" t="s">
        <v>18</v>
      </c>
      <c r="AJ37" s="21"/>
      <c r="AK37" s="21"/>
      <c r="AL37" s="21"/>
      <c r="AM37" s="51"/>
    </row>
    <row r="38" spans="1:39">
      <c r="A38" s="98">
        <v>24</v>
      </c>
      <c r="B38" s="99" t="s">
        <v>70</v>
      </c>
      <c r="C38" s="135"/>
      <c r="D38" s="137"/>
      <c r="E38" s="135"/>
      <c r="F38" s="137"/>
      <c r="G38" s="135"/>
      <c r="H38" s="137"/>
      <c r="I38" s="135"/>
      <c r="J38" s="137"/>
      <c r="K38" s="135"/>
      <c r="L38" s="137"/>
      <c r="M38" s="54"/>
      <c r="N38" s="82">
        <f>M38*N14</f>
        <v>0</v>
      </c>
      <c r="O38" s="135"/>
      <c r="P38" s="137"/>
      <c r="Q38" s="137"/>
      <c r="R38" s="137"/>
      <c r="S38" s="137"/>
      <c r="T38" s="137"/>
      <c r="U38" s="137"/>
      <c r="V38" s="137"/>
      <c r="W38" s="135"/>
      <c r="X38" s="137"/>
      <c r="Y38" s="135"/>
      <c r="Z38" s="137"/>
      <c r="AA38" s="135"/>
      <c r="AB38" s="136"/>
      <c r="AC38" s="135"/>
      <c r="AD38" s="136"/>
      <c r="AE38" s="45"/>
      <c r="AF38" s="55"/>
      <c r="AG38" s="74">
        <f t="shared" si="0"/>
        <v>0</v>
      </c>
      <c r="AH38" s="98">
        <v>24</v>
      </c>
      <c r="AI38" s="99" t="s">
        <v>70</v>
      </c>
      <c r="AJ38" s="21"/>
      <c r="AK38" s="21"/>
      <c r="AL38" s="21"/>
      <c r="AM38" s="51"/>
    </row>
    <row r="39" spans="1:39">
      <c r="A39" s="98">
        <v>25</v>
      </c>
      <c r="B39" s="99" t="s">
        <v>133</v>
      </c>
      <c r="C39" s="135"/>
      <c r="D39" s="137"/>
      <c r="E39" s="135"/>
      <c r="F39" s="137"/>
      <c r="G39" s="135"/>
      <c r="H39" s="137"/>
      <c r="I39" s="135"/>
      <c r="J39" s="137"/>
      <c r="K39" s="54"/>
      <c r="L39" s="82">
        <f>K39*L14</f>
        <v>0</v>
      </c>
      <c r="M39" s="135"/>
      <c r="N39" s="137"/>
      <c r="O39" s="135"/>
      <c r="P39" s="137"/>
      <c r="Q39" s="137"/>
      <c r="R39" s="137"/>
      <c r="S39" s="137"/>
      <c r="T39" s="137"/>
      <c r="U39" s="137"/>
      <c r="V39" s="137"/>
      <c r="W39" s="135"/>
      <c r="X39" s="137"/>
      <c r="Y39" s="135"/>
      <c r="Z39" s="137"/>
      <c r="AA39" s="135"/>
      <c r="AB39" s="137"/>
      <c r="AC39" s="135"/>
      <c r="AD39" s="136"/>
      <c r="AE39" s="45"/>
      <c r="AF39" s="55"/>
      <c r="AG39" s="74">
        <f t="shared" si="0"/>
        <v>0</v>
      </c>
      <c r="AH39" s="98">
        <v>25</v>
      </c>
      <c r="AI39" s="99" t="s">
        <v>133</v>
      </c>
      <c r="AJ39" s="21"/>
      <c r="AK39" s="21"/>
      <c r="AL39" s="21"/>
      <c r="AM39" s="51"/>
    </row>
    <row r="40" spans="1:39">
      <c r="A40" s="98">
        <v>26</v>
      </c>
      <c r="B40" s="99" t="s">
        <v>71</v>
      </c>
      <c r="C40" s="135"/>
      <c r="D40" s="137"/>
      <c r="E40" s="135"/>
      <c r="F40" s="137"/>
      <c r="G40" s="135"/>
      <c r="H40" s="137"/>
      <c r="I40" s="135"/>
      <c r="J40" s="137"/>
      <c r="K40" s="135"/>
      <c r="L40" s="137"/>
      <c r="M40" s="135"/>
      <c r="N40" s="137"/>
      <c r="O40" s="135"/>
      <c r="P40" s="137"/>
      <c r="Q40" s="137"/>
      <c r="R40" s="137"/>
      <c r="S40" s="137"/>
      <c r="T40" s="137"/>
      <c r="U40" s="81"/>
      <c r="V40" s="82">
        <f>U40*V14</f>
        <v>0</v>
      </c>
      <c r="W40" s="135"/>
      <c r="X40" s="137"/>
      <c r="Y40" s="135"/>
      <c r="Z40" s="137"/>
      <c r="AA40" s="135"/>
      <c r="AB40" s="137"/>
      <c r="AC40" s="135"/>
      <c r="AD40" s="136"/>
      <c r="AE40" s="45"/>
      <c r="AF40" s="55"/>
      <c r="AG40" s="74">
        <f t="shared" si="0"/>
        <v>0</v>
      </c>
      <c r="AH40" s="98">
        <v>26</v>
      </c>
      <c r="AI40" s="99" t="s">
        <v>71</v>
      </c>
      <c r="AJ40" s="21"/>
      <c r="AK40" s="21"/>
      <c r="AL40" s="21"/>
      <c r="AM40" s="51"/>
    </row>
    <row r="41" spans="1:39">
      <c r="A41" s="98">
        <v>27</v>
      </c>
      <c r="B41" s="99" t="s">
        <v>68</v>
      </c>
      <c r="C41" s="135"/>
      <c r="D41" s="137"/>
      <c r="E41" s="135"/>
      <c r="F41" s="137"/>
      <c r="G41" s="135"/>
      <c r="H41" s="137"/>
      <c r="I41" s="135"/>
      <c r="J41" s="137"/>
      <c r="K41" s="135"/>
      <c r="L41" s="137"/>
      <c r="M41" s="54"/>
      <c r="N41" s="138"/>
      <c r="O41" s="135"/>
      <c r="P41" s="137"/>
      <c r="Q41" s="137"/>
      <c r="R41" s="137"/>
      <c r="S41" s="137"/>
      <c r="T41" s="137"/>
      <c r="U41" s="137"/>
      <c r="V41" s="137"/>
      <c r="W41" s="135"/>
      <c r="X41" s="137"/>
      <c r="Y41" s="135"/>
      <c r="Z41" s="137"/>
      <c r="AA41" s="135"/>
      <c r="AB41" s="137"/>
      <c r="AC41" s="54"/>
      <c r="AD41" s="82">
        <f>AC41*AD14</f>
        <v>0</v>
      </c>
      <c r="AE41" s="45"/>
      <c r="AF41" s="55"/>
      <c r="AG41" s="74">
        <f t="shared" si="0"/>
        <v>0</v>
      </c>
      <c r="AH41" s="98">
        <v>27</v>
      </c>
      <c r="AI41" s="99" t="s">
        <v>68</v>
      </c>
      <c r="AJ41" s="21"/>
      <c r="AK41" s="21"/>
      <c r="AL41" s="21"/>
      <c r="AM41" s="51"/>
    </row>
    <row r="42" spans="1:39">
      <c r="A42" s="98">
        <v>28</v>
      </c>
      <c r="B42" s="99" t="s">
        <v>135</v>
      </c>
      <c r="C42" s="135"/>
      <c r="D42" s="137"/>
      <c r="E42" s="135"/>
      <c r="F42" s="137"/>
      <c r="G42" s="135"/>
      <c r="H42" s="137"/>
      <c r="I42" s="135"/>
      <c r="J42" s="137"/>
      <c r="K42" s="135"/>
      <c r="L42" s="137"/>
      <c r="M42" s="54"/>
      <c r="N42" s="82">
        <f>M42*N14</f>
        <v>0</v>
      </c>
      <c r="O42" s="135"/>
      <c r="P42" s="137"/>
      <c r="Q42" s="137"/>
      <c r="R42" s="137"/>
      <c r="S42" s="137"/>
      <c r="T42" s="137"/>
      <c r="U42" s="137"/>
      <c r="V42" s="137"/>
      <c r="W42" s="135"/>
      <c r="X42" s="137"/>
      <c r="Y42" s="135"/>
      <c r="Z42" s="137"/>
      <c r="AA42" s="135"/>
      <c r="AB42" s="137"/>
      <c r="AC42" s="135"/>
      <c r="AD42" s="136"/>
      <c r="AE42" s="45"/>
      <c r="AF42" s="55"/>
      <c r="AG42" s="74">
        <f t="shared" si="0"/>
        <v>0</v>
      </c>
      <c r="AH42" s="98">
        <v>28</v>
      </c>
      <c r="AI42" s="99" t="s">
        <v>135</v>
      </c>
      <c r="AJ42" s="21"/>
      <c r="AK42" s="21"/>
      <c r="AL42" s="21"/>
      <c r="AM42" s="51"/>
    </row>
    <row r="43" spans="1:39">
      <c r="A43" s="98">
        <v>29</v>
      </c>
      <c r="B43" s="99" t="s">
        <v>23</v>
      </c>
      <c r="C43" s="54"/>
      <c r="D43" s="82">
        <f>C43*D14</f>
        <v>0</v>
      </c>
      <c r="E43" s="135"/>
      <c r="F43" s="137"/>
      <c r="G43" s="135"/>
      <c r="H43" s="137"/>
      <c r="I43" s="135"/>
      <c r="J43" s="137"/>
      <c r="K43" s="135"/>
      <c r="L43" s="137"/>
      <c r="M43" s="135"/>
      <c r="N43" s="137"/>
      <c r="O43" s="135"/>
      <c r="P43" s="137"/>
      <c r="Q43" s="137"/>
      <c r="R43" s="137"/>
      <c r="S43" s="137"/>
      <c r="T43" s="137"/>
      <c r="U43" s="137"/>
      <c r="V43" s="137"/>
      <c r="W43" s="135"/>
      <c r="X43" s="137"/>
      <c r="Y43" s="135"/>
      <c r="Z43" s="137"/>
      <c r="AA43" s="135"/>
      <c r="AB43" s="137"/>
      <c r="AC43" s="54"/>
      <c r="AD43" s="82">
        <f>AC43*AD14</f>
        <v>0</v>
      </c>
      <c r="AE43" s="45"/>
      <c r="AF43" s="55"/>
      <c r="AG43" s="74">
        <f t="shared" si="0"/>
        <v>0</v>
      </c>
      <c r="AH43" s="98">
        <v>29</v>
      </c>
      <c r="AI43" s="99" t="s">
        <v>23</v>
      </c>
      <c r="AJ43" s="21"/>
      <c r="AK43" s="21"/>
      <c r="AL43" s="21"/>
      <c r="AM43" s="51"/>
    </row>
    <row r="44" spans="1:39">
      <c r="A44" s="98">
        <v>30</v>
      </c>
      <c r="B44" s="99" t="s">
        <v>28</v>
      </c>
      <c r="C44" s="135"/>
      <c r="D44" s="137"/>
      <c r="E44" s="135"/>
      <c r="F44" s="137"/>
      <c r="G44" s="135"/>
      <c r="H44" s="137"/>
      <c r="I44" s="135"/>
      <c r="J44" s="137"/>
      <c r="K44" s="135"/>
      <c r="L44" s="137"/>
      <c r="M44" s="135"/>
      <c r="N44" s="137"/>
      <c r="O44" s="135"/>
      <c r="P44" s="137"/>
      <c r="Q44" s="137"/>
      <c r="R44" s="137"/>
      <c r="S44" s="137"/>
      <c r="T44" s="137"/>
      <c r="U44" s="137"/>
      <c r="V44" s="137"/>
      <c r="W44" s="135"/>
      <c r="X44" s="137"/>
      <c r="Y44" s="135"/>
      <c r="Z44" s="137"/>
      <c r="AA44" s="135"/>
      <c r="AB44" s="137"/>
      <c r="AC44" s="135"/>
      <c r="AD44" s="136"/>
      <c r="AE44" s="45"/>
      <c r="AF44" s="44">
        <f>AE44*AF14</f>
        <v>0</v>
      </c>
      <c r="AG44" s="74">
        <f t="shared" si="0"/>
        <v>0</v>
      </c>
      <c r="AH44" s="98">
        <v>30</v>
      </c>
      <c r="AI44" s="99" t="s">
        <v>28</v>
      </c>
      <c r="AJ44" s="21"/>
      <c r="AK44" s="21"/>
      <c r="AL44" s="21"/>
      <c r="AM44" s="51"/>
    </row>
    <row r="45" spans="1:39">
      <c r="A45" s="98">
        <v>31</v>
      </c>
      <c r="B45" s="99" t="s">
        <v>66</v>
      </c>
      <c r="C45" s="135"/>
      <c r="D45" s="137"/>
      <c r="E45" s="135"/>
      <c r="F45" s="137"/>
      <c r="G45" s="135"/>
      <c r="H45" s="137"/>
      <c r="I45" s="135"/>
      <c r="J45" s="137"/>
      <c r="K45" s="135"/>
      <c r="L45" s="137"/>
      <c r="M45" s="139"/>
      <c r="N45" s="82">
        <f>M45*N14</f>
        <v>0</v>
      </c>
      <c r="O45" s="135"/>
      <c r="P45" s="137"/>
      <c r="Q45" s="140"/>
      <c r="R45" s="74">
        <f>Q45*R14</f>
        <v>0</v>
      </c>
      <c r="S45" s="136"/>
      <c r="T45" s="136"/>
      <c r="U45" s="136"/>
      <c r="V45" s="136"/>
      <c r="W45" s="135"/>
      <c r="X45" s="137"/>
      <c r="Y45" s="135"/>
      <c r="Z45" s="137"/>
      <c r="AA45" s="135"/>
      <c r="AB45" s="137"/>
      <c r="AC45" s="135"/>
      <c r="AD45" s="136"/>
      <c r="AE45" s="45"/>
      <c r="AF45" s="55"/>
      <c r="AG45" s="74">
        <f t="shared" si="0"/>
        <v>0</v>
      </c>
      <c r="AH45" s="98">
        <v>31</v>
      </c>
      <c r="AI45" s="99" t="s">
        <v>66</v>
      </c>
      <c r="AJ45" s="21"/>
      <c r="AK45" s="21"/>
      <c r="AL45" s="21"/>
      <c r="AM45" s="51"/>
    </row>
    <row r="46" spans="1:39">
      <c r="A46" s="98">
        <v>32</v>
      </c>
      <c r="B46" s="100" t="s">
        <v>67</v>
      </c>
      <c r="C46" s="135"/>
      <c r="D46" s="137"/>
      <c r="E46" s="135"/>
      <c r="F46" s="137"/>
      <c r="G46" s="135"/>
      <c r="H46" s="137"/>
      <c r="I46" s="135"/>
      <c r="J46" s="137"/>
      <c r="K46" s="135"/>
      <c r="L46" s="137"/>
      <c r="M46" s="54"/>
      <c r="N46" s="82">
        <f>M46*N14</f>
        <v>0</v>
      </c>
      <c r="O46" s="135"/>
      <c r="P46" s="137"/>
      <c r="Q46" s="137"/>
      <c r="R46" s="137"/>
      <c r="S46" s="137"/>
      <c r="T46" s="137"/>
      <c r="U46" s="137"/>
      <c r="V46" s="137"/>
      <c r="W46" s="135"/>
      <c r="X46" s="137"/>
      <c r="Y46" s="135"/>
      <c r="Z46" s="137"/>
      <c r="AA46" s="135"/>
      <c r="AB46" s="137"/>
      <c r="AC46" s="135"/>
      <c r="AD46" s="136"/>
      <c r="AE46" s="43"/>
      <c r="AF46" s="44"/>
      <c r="AG46" s="74">
        <f t="shared" si="0"/>
        <v>0</v>
      </c>
      <c r="AH46" s="98">
        <v>32</v>
      </c>
      <c r="AI46" s="100" t="s">
        <v>67</v>
      </c>
      <c r="AJ46" s="21"/>
      <c r="AK46" s="21"/>
      <c r="AL46" s="21"/>
      <c r="AM46" s="51"/>
    </row>
    <row r="47" spans="1:39">
      <c r="A47" s="98">
        <v>33</v>
      </c>
      <c r="B47" s="99" t="s">
        <v>140</v>
      </c>
      <c r="C47" s="135"/>
      <c r="D47" s="137"/>
      <c r="E47" s="135"/>
      <c r="F47" s="137"/>
      <c r="G47" s="135"/>
      <c r="H47" s="137"/>
      <c r="I47" s="135"/>
      <c r="J47" s="137"/>
      <c r="K47" s="135"/>
      <c r="L47" s="137"/>
      <c r="M47" s="135"/>
      <c r="N47" s="136"/>
      <c r="O47" s="135"/>
      <c r="P47" s="137"/>
      <c r="Q47" s="137"/>
      <c r="R47" s="137"/>
      <c r="S47" s="137"/>
      <c r="T47" s="137"/>
      <c r="U47" s="137"/>
      <c r="V47" s="137"/>
      <c r="W47" s="135"/>
      <c r="X47" s="137"/>
      <c r="Y47" s="135"/>
      <c r="Z47" s="137"/>
      <c r="AA47" s="135"/>
      <c r="AB47" s="137"/>
      <c r="AC47" s="135"/>
      <c r="AD47" s="136"/>
      <c r="AE47" s="43"/>
      <c r="AF47" s="44"/>
      <c r="AG47" s="74">
        <f t="shared" si="0"/>
        <v>0</v>
      </c>
      <c r="AH47" s="98">
        <v>33</v>
      </c>
      <c r="AI47" s="99" t="s">
        <v>140</v>
      </c>
      <c r="AJ47" s="113"/>
      <c r="AK47" s="113"/>
      <c r="AL47" s="113"/>
      <c r="AM47" s="51"/>
    </row>
    <row r="48" spans="1:39">
      <c r="A48" s="98">
        <v>34</v>
      </c>
      <c r="B48" s="99" t="s">
        <v>145</v>
      </c>
      <c r="C48" s="135"/>
      <c r="D48" s="137"/>
      <c r="E48" s="135"/>
      <c r="F48" s="137"/>
      <c r="G48" s="135"/>
      <c r="H48" s="137"/>
      <c r="I48" s="135"/>
      <c r="J48" s="137"/>
      <c r="K48" s="135"/>
      <c r="L48" s="137"/>
      <c r="M48" s="135"/>
      <c r="N48" s="136"/>
      <c r="O48" s="135"/>
      <c r="P48" s="137"/>
      <c r="Q48" s="137"/>
      <c r="R48" s="137"/>
      <c r="S48" s="137"/>
      <c r="T48" s="137"/>
      <c r="U48" s="137"/>
      <c r="V48" s="137"/>
      <c r="W48" s="135"/>
      <c r="X48" s="137"/>
      <c r="Y48" s="135"/>
      <c r="Z48" s="137"/>
      <c r="AA48" s="135"/>
      <c r="AB48" s="137"/>
      <c r="AC48" s="54"/>
      <c r="AD48" s="82">
        <f>AC48*AD14</f>
        <v>0</v>
      </c>
      <c r="AE48" s="43"/>
      <c r="AF48" s="44"/>
      <c r="AG48" s="74">
        <f t="shared" si="0"/>
        <v>0</v>
      </c>
      <c r="AH48" s="98">
        <v>34</v>
      </c>
      <c r="AI48" s="99" t="s">
        <v>145</v>
      </c>
      <c r="AJ48" s="113"/>
      <c r="AK48" s="113"/>
      <c r="AL48" s="113"/>
      <c r="AM48" s="51"/>
    </row>
    <row r="49" spans="1:59">
      <c r="A49" s="98">
        <v>35</v>
      </c>
      <c r="B49" s="100" t="s">
        <v>148</v>
      </c>
      <c r="C49" s="135"/>
      <c r="D49" s="137"/>
      <c r="E49" s="135"/>
      <c r="F49" s="137"/>
      <c r="G49" s="135"/>
      <c r="H49" s="137"/>
      <c r="I49" s="135"/>
      <c r="J49" s="137"/>
      <c r="K49" s="135"/>
      <c r="L49" s="137"/>
      <c r="M49" s="135"/>
      <c r="N49" s="136"/>
      <c r="O49" s="135"/>
      <c r="P49" s="137"/>
      <c r="Q49" s="137"/>
      <c r="R49" s="137"/>
      <c r="S49" s="137"/>
      <c r="T49" s="137"/>
      <c r="U49" s="137"/>
      <c r="V49" s="137"/>
      <c r="W49" s="135"/>
      <c r="X49" s="137"/>
      <c r="Y49" s="135"/>
      <c r="Z49" s="137"/>
      <c r="AA49" s="135"/>
      <c r="AB49" s="137"/>
      <c r="AC49" s="135"/>
      <c r="AD49" s="136"/>
      <c r="AE49" s="43"/>
      <c r="AF49" s="44"/>
      <c r="AG49" s="74">
        <f t="shared" si="0"/>
        <v>0</v>
      </c>
      <c r="AH49" s="98">
        <v>35</v>
      </c>
      <c r="AI49" s="100" t="s">
        <v>148</v>
      </c>
      <c r="AJ49" s="113"/>
      <c r="AK49" s="113"/>
      <c r="AL49" s="113"/>
      <c r="AM49" s="51"/>
    </row>
    <row r="50" spans="1:59">
      <c r="A50" s="98">
        <v>36</v>
      </c>
      <c r="B50" s="99" t="s">
        <v>150</v>
      </c>
      <c r="C50" s="135"/>
      <c r="D50" s="137"/>
      <c r="E50" s="135"/>
      <c r="F50" s="137"/>
      <c r="G50" s="135"/>
      <c r="H50" s="137"/>
      <c r="I50" s="135"/>
      <c r="J50" s="137"/>
      <c r="K50" s="135"/>
      <c r="L50" s="137"/>
      <c r="M50" s="135"/>
      <c r="N50" s="136"/>
      <c r="O50" s="135"/>
      <c r="P50" s="137"/>
      <c r="Q50" s="137"/>
      <c r="R50" s="137"/>
      <c r="S50" s="137"/>
      <c r="T50" s="137"/>
      <c r="U50" s="138"/>
      <c r="V50" s="82">
        <f>U50*V14</f>
        <v>0</v>
      </c>
      <c r="W50" s="135"/>
      <c r="X50" s="137"/>
      <c r="Y50" s="135"/>
      <c r="Z50" s="137"/>
      <c r="AA50" s="135"/>
      <c r="AB50" s="137"/>
      <c r="AC50" s="135"/>
      <c r="AD50" s="136"/>
      <c r="AE50" s="43"/>
      <c r="AF50" s="44"/>
      <c r="AG50" s="74">
        <f t="shared" si="0"/>
        <v>0</v>
      </c>
      <c r="AH50" s="98">
        <v>36</v>
      </c>
      <c r="AI50" s="99" t="s">
        <v>150</v>
      </c>
      <c r="AJ50" s="113"/>
      <c r="AK50" s="113"/>
      <c r="AL50" s="113"/>
      <c r="AM50" s="51"/>
    </row>
    <row r="51" spans="1:59" ht="15.75" customHeight="1">
      <c r="A51" s="212" t="s">
        <v>198</v>
      </c>
      <c r="B51" s="213"/>
      <c r="C51" s="146" t="s">
        <v>102</v>
      </c>
      <c r="D51" s="147"/>
      <c r="E51" s="147"/>
      <c r="F51" s="147"/>
      <c r="G51" s="147"/>
      <c r="H51" s="147"/>
      <c r="I51" s="147"/>
      <c r="J51" s="147"/>
      <c r="K51" s="147"/>
      <c r="L51" s="154" t="s">
        <v>103</v>
      </c>
      <c r="M51" s="154"/>
      <c r="N51" s="147"/>
      <c r="O51" s="147"/>
      <c r="P51" s="147"/>
      <c r="Q51" s="147"/>
      <c r="R51" s="147"/>
      <c r="S51" s="147"/>
      <c r="T51" s="147"/>
      <c r="U51" s="147"/>
      <c r="V51" s="147"/>
      <c r="W51" s="159"/>
      <c r="X51" s="159"/>
      <c r="Y51" s="159"/>
      <c r="Z51" s="159"/>
      <c r="AA51" s="146" t="s">
        <v>96</v>
      </c>
      <c r="AB51" s="150"/>
      <c r="AC51" s="150"/>
      <c r="AD51" s="150"/>
      <c r="AE51" s="150"/>
      <c r="AF51" s="150"/>
      <c r="AG51" s="150"/>
      <c r="AH51" s="150"/>
      <c r="AI51" s="150"/>
      <c r="AJ51" s="150"/>
      <c r="AK51" s="150"/>
      <c r="AL51" s="220"/>
      <c r="AM51" s="46"/>
      <c r="AN51" s="7"/>
      <c r="AO51" s="8"/>
      <c r="AP51" s="7"/>
      <c r="AQ51" s="8"/>
      <c r="AR51" s="7"/>
      <c r="AS51" s="8"/>
      <c r="AT51" s="7"/>
      <c r="AU51" s="8"/>
      <c r="AV51" s="7"/>
      <c r="AW51" s="8"/>
      <c r="AX51" s="7"/>
      <c r="AY51" s="8"/>
      <c r="AZ51" s="7"/>
      <c r="BA51" s="8"/>
      <c r="BB51" s="9"/>
      <c r="BC51" s="10"/>
      <c r="BD51" s="10"/>
    </row>
    <row r="52" spans="1:59" ht="9.75" customHeight="1">
      <c r="A52" s="6"/>
      <c r="B52" s="7"/>
      <c r="C52" s="80"/>
      <c r="D52" s="30"/>
      <c r="E52" s="30"/>
      <c r="F52" s="31"/>
      <c r="G52" s="148" t="s">
        <v>33</v>
      </c>
      <c r="H52" s="216"/>
      <c r="I52" s="148" t="s">
        <v>43</v>
      </c>
      <c r="J52" s="148"/>
      <c r="K52" s="149"/>
      <c r="L52" s="150"/>
      <c r="M52" s="150"/>
      <c r="N52" s="152" t="s">
        <v>33</v>
      </c>
      <c r="O52" s="219"/>
      <c r="P52" s="219"/>
      <c r="Q52" s="148"/>
      <c r="R52" s="149"/>
      <c r="S52" s="117"/>
      <c r="T52" s="117"/>
      <c r="U52" s="117"/>
      <c r="V52" s="117"/>
      <c r="W52" s="151" t="s">
        <v>101</v>
      </c>
      <c r="X52" s="151"/>
      <c r="Y52" s="151"/>
      <c r="Z52" s="23"/>
      <c r="AA52" s="6"/>
      <c r="AB52" s="24"/>
      <c r="AC52" s="80"/>
      <c r="AD52" s="30"/>
      <c r="AF52" s="39"/>
      <c r="AG52" s="152"/>
      <c r="AH52" s="152"/>
      <c r="AI52" s="105" t="s">
        <v>99</v>
      </c>
      <c r="AJ52" s="148" t="s">
        <v>32</v>
      </c>
      <c r="AK52" s="148"/>
      <c r="AL52" s="149"/>
      <c r="AM52" s="48"/>
      <c r="AN52" s="7"/>
      <c r="AO52" s="8"/>
      <c r="AP52" s="7"/>
      <c r="AQ52" s="8"/>
      <c r="AR52" s="7"/>
      <c r="AS52" s="8"/>
      <c r="AT52" s="7"/>
      <c r="AU52" s="8"/>
      <c r="AV52" s="7"/>
      <c r="AW52" s="8"/>
      <c r="AX52" s="7"/>
      <c r="AY52" s="8"/>
      <c r="AZ52" s="7"/>
      <c r="BA52" s="8"/>
      <c r="BB52" s="9"/>
      <c r="BC52" s="10"/>
      <c r="BD52" s="10"/>
    </row>
    <row r="53" spans="1:59" ht="10.5" customHeight="1">
      <c r="A53" s="6"/>
      <c r="B53" s="7"/>
      <c r="C53" s="32"/>
      <c r="D53" s="78"/>
      <c r="E53" s="78"/>
      <c r="F53" s="78"/>
      <c r="G53" s="78"/>
      <c r="H53" s="78"/>
      <c r="I53" s="78"/>
      <c r="J53" s="78"/>
      <c r="K53" s="78"/>
      <c r="L53" s="78"/>
      <c r="M53" s="78"/>
      <c r="N53" s="78"/>
      <c r="O53" s="78"/>
      <c r="P53" s="78"/>
      <c r="Q53" s="7"/>
      <c r="R53" s="8"/>
      <c r="S53" s="8"/>
      <c r="T53" s="8"/>
      <c r="U53" s="8"/>
      <c r="V53" s="8"/>
      <c r="W53" s="36"/>
      <c r="X53" s="36"/>
      <c r="Y53" s="24"/>
      <c r="Z53" s="23"/>
      <c r="AA53" s="6"/>
      <c r="AB53" s="24"/>
      <c r="AC53" s="32"/>
      <c r="AD53" s="78"/>
      <c r="AE53" s="78"/>
      <c r="AF53" s="78"/>
      <c r="AG53" s="78"/>
      <c r="AH53" s="78"/>
      <c r="AI53" s="7"/>
      <c r="AJ53" s="8"/>
      <c r="AK53" s="7"/>
      <c r="AL53" s="8"/>
      <c r="AM53" s="49"/>
      <c r="AN53" s="7"/>
      <c r="AO53" s="8"/>
      <c r="AP53" s="7"/>
      <c r="AQ53" s="8"/>
      <c r="AR53" s="7"/>
      <c r="AS53" s="8"/>
      <c r="AT53" s="7"/>
      <c r="AU53" s="8"/>
      <c r="AV53" s="7"/>
      <c r="AW53" s="8"/>
      <c r="AX53" s="7"/>
      <c r="AY53" s="8"/>
      <c r="AZ53" s="7"/>
      <c r="BA53" s="8"/>
      <c r="BB53" s="9"/>
      <c r="BC53" s="10"/>
      <c r="BD53" s="10"/>
    </row>
    <row r="54" spans="1:59" ht="15.75" customHeight="1">
      <c r="A54" s="33"/>
      <c r="B54" s="34"/>
      <c r="C54" s="157" t="s">
        <v>104</v>
      </c>
      <c r="D54" s="157"/>
      <c r="E54" s="157"/>
      <c r="F54" s="157"/>
      <c r="G54" s="157"/>
      <c r="H54" s="157"/>
      <c r="I54" s="157"/>
      <c r="J54" s="157"/>
      <c r="K54" s="157"/>
      <c r="L54" s="214" t="s">
        <v>44</v>
      </c>
      <c r="M54" s="214"/>
      <c r="N54" s="215" t="s">
        <v>79</v>
      </c>
      <c r="O54" s="215"/>
      <c r="P54" s="215"/>
      <c r="Q54" s="215"/>
      <c r="R54" s="215"/>
      <c r="S54" s="119"/>
      <c r="T54" s="119"/>
      <c r="U54" s="119"/>
      <c r="V54" s="119"/>
      <c r="W54" s="36"/>
      <c r="X54" s="36"/>
      <c r="Y54" s="24"/>
      <c r="Z54" s="23"/>
      <c r="AA54" s="37"/>
      <c r="AB54" s="36"/>
      <c r="AC54" s="157" t="s">
        <v>97</v>
      </c>
      <c r="AD54" s="157"/>
      <c r="AE54" s="158"/>
      <c r="AF54" s="158"/>
      <c r="AG54" s="158"/>
      <c r="AH54" s="158"/>
      <c r="AI54" s="158"/>
      <c r="AJ54" s="158"/>
      <c r="AK54" s="158"/>
      <c r="AL54" s="221"/>
      <c r="AM54" s="47"/>
      <c r="AN54" s="7"/>
      <c r="AO54" s="8"/>
      <c r="AP54" s="7"/>
      <c r="AQ54" s="8"/>
      <c r="AR54" s="7"/>
      <c r="AS54" s="8"/>
      <c r="AT54" s="7"/>
      <c r="AU54" s="8"/>
      <c r="AV54" s="7"/>
      <c r="AW54" s="8"/>
      <c r="AX54" s="7"/>
      <c r="AY54" s="8"/>
      <c r="AZ54" s="7"/>
      <c r="BA54" s="8"/>
      <c r="BB54" s="9"/>
      <c r="BC54" s="10"/>
      <c r="BD54" s="10"/>
    </row>
    <row r="55" spans="1:59" ht="9" customHeight="1">
      <c r="A55" s="6"/>
      <c r="B55" s="7"/>
      <c r="C55" s="7"/>
      <c r="D55" s="152"/>
      <c r="E55" s="152"/>
      <c r="F55" s="152" t="s">
        <v>33</v>
      </c>
      <c r="G55" s="152"/>
      <c r="H55" s="35"/>
      <c r="I55" s="148" t="s">
        <v>45</v>
      </c>
      <c r="J55" s="211"/>
      <c r="K55" s="211"/>
      <c r="M55" s="39" t="s">
        <v>33</v>
      </c>
      <c r="O55" s="152"/>
      <c r="P55" s="152"/>
      <c r="Q55" s="148" t="s">
        <v>101</v>
      </c>
      <c r="R55" s="149"/>
      <c r="S55" s="117"/>
      <c r="T55" s="117"/>
      <c r="U55" s="117"/>
      <c r="V55" s="117"/>
      <c r="W55" s="36"/>
      <c r="X55" s="36"/>
      <c r="Y55" s="24"/>
      <c r="Z55" s="23"/>
      <c r="AA55" s="6"/>
      <c r="AB55" s="24"/>
      <c r="AC55" s="7"/>
      <c r="AD55" s="79"/>
      <c r="AF55" s="151" t="s">
        <v>100</v>
      </c>
      <c r="AG55" s="150"/>
      <c r="AH55" s="150"/>
      <c r="AI55" s="148" t="s">
        <v>98</v>
      </c>
      <c r="AJ55" s="158"/>
      <c r="AK55" s="158"/>
      <c r="AL55" s="220"/>
      <c r="AM55" s="48"/>
      <c r="AN55" s="7"/>
      <c r="AO55" s="8"/>
      <c r="AP55" s="7"/>
      <c r="AQ55" s="8"/>
      <c r="AR55" s="7"/>
      <c r="AS55" s="8"/>
      <c r="AT55" s="7"/>
      <c r="AU55" s="8"/>
      <c r="AV55" s="7"/>
      <c r="AW55" s="8"/>
      <c r="AX55" s="7"/>
      <c r="AY55" s="8"/>
      <c r="AZ55" s="7"/>
      <c r="BA55" s="8"/>
      <c r="BB55" s="9"/>
      <c r="BC55" s="10"/>
      <c r="BD55" s="10"/>
      <c r="BG55" s="10"/>
    </row>
    <row r="56" spans="1:59" ht="15" customHeight="1">
      <c r="A56" s="25"/>
      <c r="B56" s="25"/>
      <c r="C56" s="6"/>
      <c r="D56" s="7"/>
      <c r="E56" s="32"/>
      <c r="F56" s="78"/>
      <c r="G56" s="78"/>
      <c r="H56" s="78"/>
      <c r="I56" s="78"/>
      <c r="J56" s="78"/>
      <c r="K56" s="78"/>
      <c r="L56" s="78"/>
      <c r="M56" s="78"/>
      <c r="N56" s="78"/>
      <c r="O56" s="78"/>
      <c r="P56" s="78"/>
      <c r="Q56" s="7"/>
      <c r="R56" s="8"/>
      <c r="S56" s="8"/>
      <c r="T56" s="8"/>
      <c r="U56" s="8"/>
      <c r="V56" s="8"/>
      <c r="W56" s="7"/>
      <c r="X56" s="8"/>
      <c r="Y56" s="26"/>
      <c r="Z56" s="26"/>
      <c r="AA56" s="26"/>
      <c r="AB56" s="26"/>
      <c r="AC56" s="26"/>
      <c r="AD56" s="26"/>
      <c r="AE56" s="27"/>
      <c r="AF56" s="27"/>
      <c r="AG56" s="27"/>
      <c r="AH56" s="27"/>
      <c r="AI56" s="27"/>
      <c r="AJ56" s="24"/>
      <c r="AK56" s="23"/>
      <c r="AL56" s="24"/>
      <c r="AM56" s="23"/>
      <c r="AN56" s="26"/>
      <c r="AO56" s="26"/>
      <c r="AP56" s="26"/>
      <c r="AQ56" s="26"/>
      <c r="AR56" s="26"/>
      <c r="AS56" s="26"/>
      <c r="AT56" s="26"/>
      <c r="AU56" s="26"/>
      <c r="AV56" s="26"/>
      <c r="AW56" s="23"/>
      <c r="AX56" s="24"/>
      <c r="AY56" s="27"/>
      <c r="AZ56" s="27"/>
      <c r="BA56" s="27"/>
      <c r="BB56" s="27"/>
      <c r="BC56" s="27"/>
      <c r="BD56" s="27"/>
      <c r="BE56" s="27"/>
      <c r="BF56" s="27"/>
      <c r="BG56" s="27"/>
    </row>
    <row r="57" spans="1:59" ht="11.25" customHeight="1">
      <c r="C57" s="33"/>
      <c r="D57" s="34"/>
      <c r="E57" s="157"/>
      <c r="F57" s="157"/>
      <c r="G57" s="157"/>
      <c r="H57" s="157"/>
      <c r="I57" s="157"/>
      <c r="J57" s="157"/>
      <c r="K57" s="157"/>
      <c r="L57" s="157"/>
      <c r="M57" s="157"/>
      <c r="N57" s="214"/>
      <c r="O57" s="214"/>
      <c r="P57" s="215"/>
      <c r="Q57" s="215"/>
      <c r="R57" s="215"/>
      <c r="S57" s="215"/>
      <c r="T57" s="215"/>
      <c r="U57" s="215"/>
      <c r="V57" s="215"/>
      <c r="W57" s="215"/>
      <c r="X57" s="215"/>
      <c r="Z57" s="11"/>
      <c r="AA57" s="11"/>
      <c r="AB57" s="11"/>
      <c r="AC57" s="11"/>
      <c r="AD57" s="11"/>
      <c r="AE57" s="17"/>
      <c r="AF57" s="17"/>
      <c r="AG57" s="17"/>
      <c r="AH57" s="17"/>
      <c r="BB57" s="3"/>
    </row>
    <row r="58" spans="1:59" ht="15.75" customHeight="1">
      <c r="C58" s="6"/>
      <c r="D58" s="7"/>
      <c r="E58" s="7"/>
      <c r="F58" s="152"/>
      <c r="G58" s="152"/>
      <c r="H58" s="152"/>
      <c r="I58" s="152"/>
      <c r="J58" s="35"/>
      <c r="K58" s="148"/>
      <c r="L58" s="211"/>
      <c r="M58" s="211"/>
      <c r="R58" s="148"/>
      <c r="S58" s="148"/>
      <c r="T58" s="148"/>
      <c r="U58" s="148"/>
      <c r="V58" s="148"/>
      <c r="W58" s="148"/>
      <c r="X58" s="149"/>
    </row>
  </sheetData>
  <mergeCells count="85">
    <mergeCell ref="B10:J10"/>
    <mergeCell ref="C11:H11"/>
    <mergeCell ref="I11:J11"/>
    <mergeCell ref="Q6:X6"/>
    <mergeCell ref="P7:AA7"/>
    <mergeCell ref="P8:AA8"/>
    <mergeCell ref="C9:E9"/>
    <mergeCell ref="F9:H9"/>
    <mergeCell ref="C8:E8"/>
    <mergeCell ref="F8:H8"/>
    <mergeCell ref="AA11:AD11"/>
    <mergeCell ref="C1:I1"/>
    <mergeCell ref="A5:D5"/>
    <mergeCell ref="J5:P5"/>
    <mergeCell ref="C6:J6"/>
    <mergeCell ref="A2:B2"/>
    <mergeCell ref="C2:K2"/>
    <mergeCell ref="C3:H3"/>
    <mergeCell ref="I3:K3"/>
    <mergeCell ref="L4:O4"/>
    <mergeCell ref="A12:A14"/>
    <mergeCell ref="B12:B14"/>
    <mergeCell ref="C12:D12"/>
    <mergeCell ref="E12:F12"/>
    <mergeCell ref="G12:H12"/>
    <mergeCell ref="E13:E14"/>
    <mergeCell ref="G13:G14"/>
    <mergeCell ref="I13:I14"/>
    <mergeCell ref="K13:K14"/>
    <mergeCell ref="AE11:AF11"/>
    <mergeCell ref="I12:J12"/>
    <mergeCell ref="K12:L12"/>
    <mergeCell ref="M12:N12"/>
    <mergeCell ref="K11:Z11"/>
    <mergeCell ref="M13:M14"/>
    <mergeCell ref="AE12:AF12"/>
    <mergeCell ref="O12:P12"/>
    <mergeCell ref="Q12:R12"/>
    <mergeCell ref="W12:X12"/>
    <mergeCell ref="Y12:Z12"/>
    <mergeCell ref="S12:T12"/>
    <mergeCell ref="U12:V12"/>
    <mergeCell ref="S13:S14"/>
    <mergeCell ref="A51:B51"/>
    <mergeCell ref="C51:K51"/>
    <mergeCell ref="L51:Z51"/>
    <mergeCell ref="AE13:AE14"/>
    <mergeCell ref="O13:O14"/>
    <mergeCell ref="Q13:Q14"/>
    <mergeCell ref="W13:W14"/>
    <mergeCell ref="Y13:Y14"/>
    <mergeCell ref="AA13:AA14"/>
    <mergeCell ref="AC13:AC14"/>
    <mergeCell ref="AA51:AL51"/>
    <mergeCell ref="AH12:AH14"/>
    <mergeCell ref="AI12:AI14"/>
    <mergeCell ref="AA12:AB12"/>
    <mergeCell ref="AC12:AD12"/>
    <mergeCell ref="C13:C14"/>
    <mergeCell ref="C54:K54"/>
    <mergeCell ref="L54:M54"/>
    <mergeCell ref="N54:R54"/>
    <mergeCell ref="G52:H52"/>
    <mergeCell ref="Q52:R52"/>
    <mergeCell ref="I52:M52"/>
    <mergeCell ref="N52:P52"/>
    <mergeCell ref="D55:E55"/>
    <mergeCell ref="F55:G55"/>
    <mergeCell ref="I55:K55"/>
    <mergeCell ref="O55:P55"/>
    <mergeCell ref="Q55:R55"/>
    <mergeCell ref="F58:G58"/>
    <mergeCell ref="H58:I58"/>
    <mergeCell ref="K58:M58"/>
    <mergeCell ref="R58:X58"/>
    <mergeCell ref="E57:M57"/>
    <mergeCell ref="N57:O57"/>
    <mergeCell ref="P57:X57"/>
    <mergeCell ref="U13:U14"/>
    <mergeCell ref="AC54:AL54"/>
    <mergeCell ref="AI55:AL55"/>
    <mergeCell ref="AF55:AH55"/>
    <mergeCell ref="W52:Y52"/>
    <mergeCell ref="AG52:AH52"/>
    <mergeCell ref="AJ52:AL52"/>
  </mergeCells>
  <pageMargins left="0" right="0" top="0" bottom="0" header="0" footer="0"/>
  <pageSetup paperSize="9" scale="6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BU61"/>
  <sheetViews>
    <sheetView view="pageBreakPreview" zoomScale="110" zoomScaleSheetLayoutView="110" workbookViewId="0">
      <pane xSplit="2" ySplit="14" topLeftCell="D45" activePane="bottomRight" state="frozen"/>
      <selection pane="topRight" activeCell="C1" sqref="C1"/>
      <selection pane="bottomLeft" activeCell="A9" sqref="A9"/>
      <selection pane="bottomRight" activeCell="N51" sqref="N51"/>
    </sheetView>
  </sheetViews>
  <sheetFormatPr defaultRowHeight="15"/>
  <cols>
    <col min="1" max="1" width="4.28515625" customWidth="1"/>
    <col min="2" max="2" width="25.7109375" customWidth="1"/>
    <col min="3" max="3" width="7.5703125" customWidth="1"/>
    <col min="4" max="4" width="8" customWidth="1"/>
    <col min="5" max="5" width="7.85546875" customWidth="1"/>
    <col min="6" max="6" width="7.42578125" customWidth="1"/>
    <col min="7" max="7" width="6" customWidth="1"/>
    <col min="8" max="10" width="6.42578125" customWidth="1"/>
    <col min="11" max="11" width="5.140625" customWidth="1"/>
    <col min="12" max="12" width="7.28515625" customWidth="1"/>
    <col min="13" max="13" width="7.85546875" customWidth="1"/>
    <col min="14" max="14" width="7.42578125" customWidth="1"/>
    <col min="15" max="15" width="9.5703125" customWidth="1"/>
    <col min="16" max="17" width="8" customWidth="1"/>
    <col min="18" max="18" width="7.42578125" customWidth="1"/>
    <col min="19" max="19" width="8.85546875" customWidth="1"/>
    <col min="20" max="22" width="7.42578125" customWidth="1"/>
    <col min="23" max="23" width="9.42578125" customWidth="1"/>
    <col min="24" max="24" width="7" customWidth="1"/>
    <col min="25" max="25" width="7.28515625" customWidth="1"/>
    <col min="26" max="26" width="6.42578125" customWidth="1"/>
    <col min="27" max="27" width="7" customWidth="1"/>
    <col min="28" max="28" width="6.42578125" customWidth="1"/>
    <col min="29" max="29" width="5.85546875" customWidth="1"/>
    <col min="30" max="30" width="7.42578125" customWidth="1"/>
    <col min="31" max="31" width="9.7109375" customWidth="1"/>
    <col min="32" max="32" width="6.85546875" customWidth="1"/>
    <col min="34" max="36" width="6.42578125" customWidth="1"/>
    <col min="37" max="37" width="9.28515625" bestFit="1" customWidth="1"/>
    <col min="38" max="38" width="8.42578125" customWidth="1"/>
    <col min="39" max="39" width="8.85546875" customWidth="1"/>
    <col min="40" max="40" width="7" customWidth="1"/>
    <col min="41" max="41" width="5.28515625" customWidth="1"/>
    <col min="42" max="44" width="6.42578125" customWidth="1"/>
    <col min="45" max="45" width="7.85546875" customWidth="1"/>
    <col min="46" max="46" width="6.42578125" customWidth="1"/>
    <col min="47" max="47" width="9.5703125" customWidth="1"/>
    <col min="48" max="48" width="5.85546875" customWidth="1"/>
    <col min="49" max="49" width="26.5703125" customWidth="1"/>
    <col min="53" max="53" width="0.140625" customWidth="1"/>
  </cols>
  <sheetData>
    <row r="1" spans="1:53" ht="18.75">
      <c r="B1" s="10"/>
      <c r="C1" s="175" t="s">
        <v>31</v>
      </c>
      <c r="D1" s="176"/>
      <c r="E1" s="176"/>
      <c r="F1" s="176"/>
      <c r="G1" s="176"/>
      <c r="H1" s="176"/>
      <c r="I1" s="176"/>
      <c r="J1" s="176"/>
      <c r="K1" s="176"/>
      <c r="L1" s="5"/>
      <c r="AV1" s="21"/>
      <c r="AW1" s="21"/>
      <c r="AX1" s="21"/>
      <c r="AY1" s="21"/>
      <c r="AZ1" s="21"/>
      <c r="BA1" s="51"/>
    </row>
    <row r="2" spans="1:53" ht="15.75">
      <c r="A2" s="173" t="s">
        <v>37</v>
      </c>
      <c r="B2" s="174"/>
      <c r="C2" s="177" t="s">
        <v>75</v>
      </c>
      <c r="D2" s="178"/>
      <c r="E2" s="178"/>
      <c r="F2" s="178"/>
      <c r="G2" s="178"/>
      <c r="H2" s="178"/>
      <c r="I2" s="178"/>
      <c r="J2" s="178"/>
      <c r="K2" s="178"/>
      <c r="L2" s="178"/>
      <c r="M2" s="178"/>
      <c r="AV2" s="21"/>
      <c r="AW2" s="21"/>
      <c r="AX2" s="21"/>
      <c r="AY2" s="21"/>
      <c r="AZ2" s="21"/>
      <c r="BA2" s="51"/>
    </row>
    <row r="3" spans="1:53" ht="9" customHeight="1">
      <c r="A3" s="10"/>
      <c r="B3" s="10"/>
      <c r="C3" s="179" t="s">
        <v>33</v>
      </c>
      <c r="D3" s="148"/>
      <c r="E3" s="148"/>
      <c r="F3" s="148"/>
      <c r="G3" s="148"/>
      <c r="H3" s="148"/>
      <c r="I3" s="91"/>
      <c r="J3" s="91"/>
      <c r="K3" s="148" t="s">
        <v>32</v>
      </c>
      <c r="L3" s="148"/>
      <c r="M3" s="148"/>
      <c r="AV3" s="21"/>
      <c r="AW3" s="21"/>
      <c r="AX3" s="21"/>
      <c r="AY3" s="21"/>
      <c r="AZ3" s="21"/>
      <c r="BA3" s="51"/>
    </row>
    <row r="4" spans="1:53">
      <c r="A4" s="10"/>
      <c r="B4" s="10"/>
      <c r="N4" s="176" t="s">
        <v>64</v>
      </c>
      <c r="O4" s="180"/>
      <c r="P4" s="180"/>
      <c r="Q4" s="180"/>
      <c r="AV4" s="21"/>
      <c r="AW4" s="21"/>
      <c r="AX4" s="21"/>
      <c r="AY4" s="21"/>
      <c r="AZ4" s="21"/>
      <c r="BA4" s="51"/>
    </row>
    <row r="5" spans="1:53" ht="12.75" customHeight="1">
      <c r="A5" s="156" t="s">
        <v>76</v>
      </c>
      <c r="B5" s="156"/>
      <c r="C5" s="156"/>
      <c r="D5" s="156"/>
      <c r="E5" s="16"/>
      <c r="F5" s="16"/>
      <c r="L5" s="181" t="s">
        <v>38</v>
      </c>
      <c r="M5" s="181"/>
      <c r="N5" s="181"/>
      <c r="O5" s="181"/>
      <c r="P5" s="181"/>
      <c r="Q5" s="181"/>
      <c r="R5" s="181"/>
      <c r="S5" s="128"/>
      <c r="T5" s="128"/>
      <c r="U5" s="128"/>
      <c r="V5" s="128"/>
      <c r="AV5" s="21"/>
      <c r="AW5" s="21"/>
      <c r="AX5" s="21"/>
      <c r="AY5" s="21"/>
      <c r="AZ5" s="21"/>
      <c r="BA5" s="51"/>
    </row>
    <row r="6" spans="1:53">
      <c r="B6" s="4"/>
      <c r="C6" s="182" t="s">
        <v>171</v>
      </c>
      <c r="D6" s="183"/>
      <c r="E6" s="183"/>
      <c r="F6" s="183"/>
      <c r="G6" s="183"/>
      <c r="H6" s="184"/>
      <c r="I6" s="184"/>
      <c r="J6" s="184"/>
      <c r="K6" s="184"/>
      <c r="L6" s="184"/>
      <c r="M6" s="150"/>
      <c r="N6" s="150"/>
      <c r="O6" s="150"/>
      <c r="W6" s="181"/>
      <c r="X6" s="181"/>
      <c r="Y6" s="181"/>
      <c r="Z6" s="181"/>
      <c r="AV6" s="21"/>
      <c r="AW6" s="21"/>
      <c r="AX6" s="21"/>
      <c r="AY6" s="21"/>
      <c r="AZ6" s="21"/>
      <c r="BA6" s="51"/>
    </row>
    <row r="7" spans="1:53" ht="12.75" customHeight="1">
      <c r="B7" s="10"/>
      <c r="C7" s="20"/>
      <c r="D7" s="21"/>
      <c r="E7" s="21"/>
      <c r="F7" s="13"/>
      <c r="G7" s="22"/>
      <c r="H7" s="13"/>
      <c r="I7" s="13"/>
      <c r="J7" s="13"/>
      <c r="K7" s="13"/>
      <c r="L7" s="13"/>
      <c r="M7" s="13"/>
      <c r="N7" s="13"/>
      <c r="O7" s="13"/>
      <c r="Q7" s="13"/>
      <c r="R7" s="155" t="s">
        <v>118</v>
      </c>
      <c r="S7" s="155"/>
      <c r="T7" s="155"/>
      <c r="U7" s="155"/>
      <c r="V7" s="155"/>
      <c r="W7" s="155"/>
      <c r="X7" s="155"/>
      <c r="Y7" s="155"/>
      <c r="Z7" s="155"/>
      <c r="AA7" s="227"/>
      <c r="AB7" s="227"/>
      <c r="AC7" s="227"/>
      <c r="AD7" s="227"/>
      <c r="AV7" s="21"/>
      <c r="AW7" s="21"/>
      <c r="AX7" s="21"/>
      <c r="AY7" s="21"/>
      <c r="AZ7" s="21"/>
      <c r="BA7" s="51"/>
    </row>
    <row r="8" spans="1:53" ht="13.5" customHeight="1">
      <c r="B8" s="10"/>
      <c r="C8" s="193" t="s">
        <v>39</v>
      </c>
      <c r="D8" s="194"/>
      <c r="E8" s="195"/>
      <c r="F8" s="188" t="s">
        <v>40</v>
      </c>
      <c r="G8" s="189"/>
      <c r="H8" s="190"/>
      <c r="I8" s="101"/>
      <c r="J8" s="101"/>
      <c r="K8" s="13"/>
      <c r="L8" s="13"/>
      <c r="M8" s="13"/>
      <c r="N8" s="13"/>
      <c r="O8" s="13"/>
      <c r="Q8" s="13"/>
      <c r="R8" s="157" t="s">
        <v>41</v>
      </c>
      <c r="S8" s="157"/>
      <c r="T8" s="157"/>
      <c r="U8" s="157"/>
      <c r="V8" s="157"/>
      <c r="W8" s="214"/>
      <c r="X8" s="214"/>
      <c r="Y8" s="214"/>
      <c r="Z8" s="214"/>
      <c r="AA8" s="227"/>
      <c r="AB8" s="227"/>
      <c r="AC8" s="227"/>
      <c r="AD8" s="69"/>
      <c r="AV8" s="21"/>
      <c r="AW8" s="21"/>
      <c r="AX8" s="21"/>
      <c r="AY8" s="21"/>
      <c r="AZ8" s="21"/>
      <c r="BA8" s="51"/>
    </row>
    <row r="9" spans="1:53" ht="12.75" customHeight="1">
      <c r="B9" s="10"/>
      <c r="C9" s="196">
        <v>125</v>
      </c>
      <c r="D9" s="197"/>
      <c r="E9" s="198"/>
      <c r="F9" s="191">
        <v>125</v>
      </c>
      <c r="G9" s="192"/>
      <c r="H9" s="192"/>
      <c r="I9" s="102"/>
      <c r="J9" s="102"/>
      <c r="K9" s="15"/>
      <c r="L9" s="15"/>
      <c r="M9" s="15"/>
      <c r="N9" s="14"/>
      <c r="O9" s="14"/>
      <c r="Q9" s="14"/>
      <c r="AV9" s="21"/>
      <c r="AW9" s="21"/>
      <c r="AX9" s="21"/>
      <c r="AY9" s="21"/>
      <c r="AZ9" s="21"/>
      <c r="BA9" s="51"/>
    </row>
    <row r="10" spans="1:53" ht="12.75" customHeight="1">
      <c r="B10" s="147"/>
      <c r="C10" s="158"/>
      <c r="D10" s="158"/>
      <c r="E10" s="158"/>
      <c r="F10" s="158"/>
      <c r="G10" s="158"/>
      <c r="H10" s="158"/>
      <c r="I10" s="158"/>
      <c r="J10" s="158"/>
      <c r="K10" s="158"/>
      <c r="L10" s="158"/>
      <c r="M10" s="15"/>
      <c r="N10" s="14"/>
      <c r="O10" s="14"/>
      <c r="Q10" s="14"/>
      <c r="AV10" s="21"/>
      <c r="AW10" s="21"/>
      <c r="AX10" s="21"/>
      <c r="AY10" s="21"/>
      <c r="AZ10" s="21"/>
      <c r="BA10" s="51"/>
    </row>
    <row r="11" spans="1:53" ht="15.75" customHeight="1">
      <c r="C11" s="168" t="s">
        <v>6</v>
      </c>
      <c r="D11" s="169"/>
      <c r="E11" s="169"/>
      <c r="F11" s="169"/>
      <c r="G11" s="169"/>
      <c r="H11" s="170"/>
      <c r="I11" s="201" t="s">
        <v>7</v>
      </c>
      <c r="J11" s="228"/>
      <c r="K11" s="228"/>
      <c r="L11" s="198"/>
      <c r="M11" s="201" t="s">
        <v>19</v>
      </c>
      <c r="N11" s="202"/>
      <c r="O11" s="202"/>
      <c r="P11" s="202"/>
      <c r="Q11" s="202"/>
      <c r="R11" s="202"/>
      <c r="S11" s="202"/>
      <c r="T11" s="202"/>
      <c r="U11" s="202"/>
      <c r="V11" s="202"/>
      <c r="W11" s="202"/>
      <c r="X11" s="202"/>
      <c r="Y11" s="202"/>
      <c r="Z11" s="202"/>
      <c r="AA11" s="202"/>
      <c r="AB11" s="203"/>
      <c r="AC11" s="224" t="s">
        <v>20</v>
      </c>
      <c r="AD11" s="225"/>
      <c r="AE11" s="225"/>
      <c r="AF11" s="226"/>
      <c r="AG11" s="206" t="s">
        <v>21</v>
      </c>
      <c r="AH11" s="207"/>
      <c r="AI11" s="207"/>
      <c r="AJ11" s="207"/>
      <c r="AK11" s="207"/>
      <c r="AL11" s="207"/>
      <c r="AM11" s="207"/>
      <c r="AN11" s="207"/>
      <c r="AO11" s="208"/>
      <c r="AP11" s="208"/>
      <c r="AQ11" s="208"/>
      <c r="AR11" s="208"/>
      <c r="AS11" s="208"/>
      <c r="AT11" s="195"/>
      <c r="AU11" s="1"/>
      <c r="AV11" s="50"/>
      <c r="AW11" s="21"/>
      <c r="AX11" s="21"/>
      <c r="AY11" s="21"/>
      <c r="AZ11" s="21"/>
      <c r="BA11" s="51"/>
    </row>
    <row r="12" spans="1:53" ht="66" customHeight="1">
      <c r="A12" s="185" t="s">
        <v>0</v>
      </c>
      <c r="B12" s="171" t="s">
        <v>26</v>
      </c>
      <c r="C12" s="199" t="s">
        <v>157</v>
      </c>
      <c r="D12" s="200"/>
      <c r="E12" s="166" t="s">
        <v>158</v>
      </c>
      <c r="F12" s="167"/>
      <c r="G12" s="166" t="s">
        <v>159</v>
      </c>
      <c r="H12" s="167"/>
      <c r="I12" s="166" t="s">
        <v>85</v>
      </c>
      <c r="J12" s="167"/>
      <c r="K12" s="166" t="s">
        <v>192</v>
      </c>
      <c r="L12" s="167"/>
      <c r="M12" s="166" t="s">
        <v>132</v>
      </c>
      <c r="N12" s="167"/>
      <c r="O12" s="166" t="s">
        <v>160</v>
      </c>
      <c r="P12" s="167"/>
      <c r="Q12" s="166" t="s">
        <v>161</v>
      </c>
      <c r="R12" s="167"/>
      <c r="S12" s="222" t="s">
        <v>137</v>
      </c>
      <c r="T12" s="222"/>
      <c r="U12" s="222" t="s">
        <v>162</v>
      </c>
      <c r="V12" s="222"/>
      <c r="W12" s="166" t="s">
        <v>139</v>
      </c>
      <c r="X12" s="167"/>
      <c r="Y12" s="166" t="s">
        <v>86</v>
      </c>
      <c r="Z12" s="167"/>
      <c r="AA12" s="166" t="s">
        <v>87</v>
      </c>
      <c r="AB12" s="167"/>
      <c r="AC12" s="166" t="s">
        <v>142</v>
      </c>
      <c r="AD12" s="200"/>
      <c r="AE12" s="166" t="s">
        <v>163</v>
      </c>
      <c r="AF12" s="167"/>
      <c r="AG12" s="166" t="s">
        <v>146</v>
      </c>
      <c r="AH12" s="167"/>
      <c r="AI12" s="166" t="s">
        <v>197</v>
      </c>
      <c r="AJ12" s="167"/>
      <c r="AK12" s="166" t="s">
        <v>164</v>
      </c>
      <c r="AL12" s="167"/>
      <c r="AM12" s="166" t="s">
        <v>149</v>
      </c>
      <c r="AN12" s="167"/>
      <c r="AO12" s="166" t="s">
        <v>165</v>
      </c>
      <c r="AP12" s="167"/>
      <c r="AQ12" s="166" t="s">
        <v>166</v>
      </c>
      <c r="AR12" s="167"/>
      <c r="AS12" s="166" t="s">
        <v>28</v>
      </c>
      <c r="AT12" s="167"/>
      <c r="AU12" s="40" t="s">
        <v>25</v>
      </c>
      <c r="AV12" s="185" t="s">
        <v>0</v>
      </c>
      <c r="AW12" s="171" t="s">
        <v>26</v>
      </c>
      <c r="AX12" s="21"/>
      <c r="AY12" s="21"/>
      <c r="AZ12" s="21"/>
      <c r="BA12" s="51"/>
    </row>
    <row r="13" spans="1:53" ht="32.25" customHeight="1">
      <c r="A13" s="186"/>
      <c r="B13" s="172"/>
      <c r="C13" s="162" t="s">
        <v>4</v>
      </c>
      <c r="D13" s="41" t="s">
        <v>27</v>
      </c>
      <c r="E13" s="164" t="s">
        <v>4</v>
      </c>
      <c r="F13" s="56" t="s">
        <v>27</v>
      </c>
      <c r="G13" s="160" t="s">
        <v>4</v>
      </c>
      <c r="H13" s="56" t="s">
        <v>27</v>
      </c>
      <c r="I13" s="160" t="s">
        <v>4</v>
      </c>
      <c r="J13" s="56" t="s">
        <v>27</v>
      </c>
      <c r="K13" s="160" t="s">
        <v>4</v>
      </c>
      <c r="L13" s="56" t="s">
        <v>27</v>
      </c>
      <c r="M13" s="160" t="s">
        <v>4</v>
      </c>
      <c r="N13" s="56" t="s">
        <v>27</v>
      </c>
      <c r="O13" s="160" t="s">
        <v>4</v>
      </c>
      <c r="P13" s="56" t="s">
        <v>27</v>
      </c>
      <c r="Q13" s="160" t="s">
        <v>4</v>
      </c>
      <c r="R13" s="56" t="s">
        <v>27</v>
      </c>
      <c r="S13" s="160" t="s">
        <v>4</v>
      </c>
      <c r="T13" s="56" t="s">
        <v>27</v>
      </c>
      <c r="U13" s="160" t="s">
        <v>4</v>
      </c>
      <c r="V13" s="56" t="s">
        <v>27</v>
      </c>
      <c r="W13" s="160" t="s">
        <v>4</v>
      </c>
      <c r="X13" s="56" t="s">
        <v>27</v>
      </c>
      <c r="Y13" s="160" t="s">
        <v>4</v>
      </c>
      <c r="Z13" s="56" t="s">
        <v>27</v>
      </c>
      <c r="AA13" s="160" t="s">
        <v>4</v>
      </c>
      <c r="AB13" s="56" t="s">
        <v>27</v>
      </c>
      <c r="AC13" s="160" t="s">
        <v>4</v>
      </c>
      <c r="AD13" s="56" t="s">
        <v>27</v>
      </c>
      <c r="AE13" s="160" t="s">
        <v>4</v>
      </c>
      <c r="AF13" s="56" t="s">
        <v>27</v>
      </c>
      <c r="AG13" s="160" t="s">
        <v>4</v>
      </c>
      <c r="AH13" s="56" t="s">
        <v>27</v>
      </c>
      <c r="AI13" s="209" t="s">
        <v>4</v>
      </c>
      <c r="AJ13" s="88" t="s">
        <v>27</v>
      </c>
      <c r="AK13" s="160" t="s">
        <v>4</v>
      </c>
      <c r="AL13" s="56" t="s">
        <v>27</v>
      </c>
      <c r="AM13" s="160" t="s">
        <v>4</v>
      </c>
      <c r="AN13" s="56" t="s">
        <v>27</v>
      </c>
      <c r="AO13" s="160" t="s">
        <v>4</v>
      </c>
      <c r="AP13" s="56" t="s">
        <v>27</v>
      </c>
      <c r="AQ13" s="160" t="s">
        <v>4</v>
      </c>
      <c r="AR13" s="56" t="s">
        <v>27</v>
      </c>
      <c r="AS13" s="160" t="s">
        <v>4</v>
      </c>
      <c r="AT13" s="56" t="s">
        <v>27</v>
      </c>
      <c r="AU13" s="40" t="s">
        <v>29</v>
      </c>
      <c r="AV13" s="186"/>
      <c r="AW13" s="172"/>
      <c r="AX13" s="21"/>
      <c r="AY13" s="21"/>
      <c r="AZ13" s="21"/>
      <c r="BA13" s="51"/>
    </row>
    <row r="14" spans="1:53" s="2" customFormat="1" ht="14.25" customHeight="1">
      <c r="A14" s="187"/>
      <c r="B14" s="172"/>
      <c r="C14" s="163"/>
      <c r="D14" s="57">
        <v>125</v>
      </c>
      <c r="E14" s="165"/>
      <c r="F14" s="75">
        <f>D14</f>
        <v>125</v>
      </c>
      <c r="G14" s="161"/>
      <c r="H14" s="75">
        <f>D14</f>
        <v>125</v>
      </c>
      <c r="I14" s="161"/>
      <c r="J14" s="75">
        <f>F14</f>
        <v>125</v>
      </c>
      <c r="K14" s="161"/>
      <c r="L14" s="75">
        <f>D14</f>
        <v>125</v>
      </c>
      <c r="M14" s="161"/>
      <c r="N14" s="75">
        <f>D14</f>
        <v>125</v>
      </c>
      <c r="O14" s="161"/>
      <c r="P14" s="75">
        <f>D14</f>
        <v>125</v>
      </c>
      <c r="Q14" s="161"/>
      <c r="R14" s="75">
        <f>D14</f>
        <v>125</v>
      </c>
      <c r="S14" s="161"/>
      <c r="T14" s="75">
        <f>F14</f>
        <v>125</v>
      </c>
      <c r="U14" s="161"/>
      <c r="V14" s="75">
        <f>H14</f>
        <v>125</v>
      </c>
      <c r="W14" s="161"/>
      <c r="X14" s="75">
        <f>D14</f>
        <v>125</v>
      </c>
      <c r="Y14" s="161"/>
      <c r="Z14" s="75">
        <f>D14</f>
        <v>125</v>
      </c>
      <c r="AA14" s="161"/>
      <c r="AB14" s="75">
        <f>D14</f>
        <v>125</v>
      </c>
      <c r="AC14" s="161"/>
      <c r="AD14" s="75">
        <f>D14</f>
        <v>125</v>
      </c>
      <c r="AE14" s="161"/>
      <c r="AF14" s="75">
        <f>D14</f>
        <v>125</v>
      </c>
      <c r="AG14" s="161"/>
      <c r="AH14" s="75">
        <f>D14</f>
        <v>125</v>
      </c>
      <c r="AI14" s="210"/>
      <c r="AJ14" s="75">
        <f>D14</f>
        <v>125</v>
      </c>
      <c r="AK14" s="161"/>
      <c r="AL14" s="75">
        <f>D14</f>
        <v>125</v>
      </c>
      <c r="AM14" s="161"/>
      <c r="AN14" s="75">
        <f>D14</f>
        <v>125</v>
      </c>
      <c r="AO14" s="161"/>
      <c r="AP14" s="75">
        <f>D14</f>
        <v>125</v>
      </c>
      <c r="AQ14" s="161"/>
      <c r="AR14" s="75">
        <f>F14</f>
        <v>125</v>
      </c>
      <c r="AS14" s="161"/>
      <c r="AT14" s="75">
        <f>D14</f>
        <v>125</v>
      </c>
      <c r="AU14" s="42"/>
      <c r="AV14" s="187"/>
      <c r="AW14" s="172"/>
      <c r="AX14" s="53"/>
      <c r="AY14" s="53"/>
      <c r="AZ14" s="53"/>
      <c r="BA14" s="52"/>
    </row>
    <row r="15" spans="1:53">
      <c r="A15" s="98">
        <v>1</v>
      </c>
      <c r="B15" s="115" t="s">
        <v>144</v>
      </c>
      <c r="C15" s="54"/>
      <c r="D15" s="44"/>
      <c r="E15" s="54"/>
      <c r="F15" s="55"/>
      <c r="G15" s="43"/>
      <c r="H15" s="55"/>
      <c r="I15" s="55"/>
      <c r="J15" s="55"/>
      <c r="K15" s="43"/>
      <c r="L15" s="55"/>
      <c r="M15" s="43"/>
      <c r="N15" s="55"/>
      <c r="O15" s="43"/>
      <c r="P15" s="55"/>
      <c r="Q15" s="43"/>
      <c r="R15" s="55"/>
      <c r="S15" s="55"/>
      <c r="T15" s="55"/>
      <c r="U15" s="55"/>
      <c r="V15" s="55"/>
      <c r="W15" s="43"/>
      <c r="X15" s="44">
        <f>W15*X14</f>
        <v>0</v>
      </c>
      <c r="Y15" s="43"/>
      <c r="Z15" s="55"/>
      <c r="AA15" s="43"/>
      <c r="AB15" s="55"/>
      <c r="AC15" s="43"/>
      <c r="AD15" s="55"/>
      <c r="AE15" s="43"/>
      <c r="AF15" s="55"/>
      <c r="AG15" s="43"/>
      <c r="AH15" s="55"/>
      <c r="AI15" s="55"/>
      <c r="AJ15" s="55"/>
      <c r="AK15" s="43"/>
      <c r="AL15" s="55"/>
      <c r="AM15" s="43"/>
      <c r="AN15" s="55"/>
      <c r="AO15" s="43"/>
      <c r="AP15" s="55"/>
      <c r="AQ15" s="55"/>
      <c r="AR15" s="55"/>
      <c r="AS15" s="45"/>
      <c r="AT15" s="55"/>
      <c r="AU15" s="74">
        <f>D15+F15+H15+J15+L15+N15+P15+R15+T15+V15+X15+Z15+AB15+AD15+AF15+AH15+AJ15+AL15+AN15+AP15+AR15+AT15</f>
        <v>0</v>
      </c>
      <c r="AV15" s="98">
        <v>1</v>
      </c>
      <c r="AW15" s="115" t="s">
        <v>144</v>
      </c>
      <c r="AX15" s="21"/>
      <c r="AY15" s="21"/>
      <c r="AZ15" s="21"/>
      <c r="BA15" s="51"/>
    </row>
    <row r="16" spans="1:53">
      <c r="A16" s="98">
        <v>2</v>
      </c>
      <c r="B16" s="99" t="s">
        <v>1</v>
      </c>
      <c r="C16" s="54"/>
      <c r="D16" s="44"/>
      <c r="E16" s="54"/>
      <c r="F16" s="44">
        <f>E16*F14</f>
        <v>0</v>
      </c>
      <c r="G16" s="43"/>
      <c r="H16" s="55"/>
      <c r="I16" s="55"/>
      <c r="J16" s="55"/>
      <c r="K16" s="43"/>
      <c r="L16" s="55"/>
      <c r="M16" s="43"/>
      <c r="N16" s="55"/>
      <c r="O16" s="43"/>
      <c r="P16" s="55"/>
      <c r="Q16" s="43"/>
      <c r="R16" s="55"/>
      <c r="S16" s="55"/>
      <c r="T16" s="55"/>
      <c r="U16" s="55"/>
      <c r="V16" s="55"/>
      <c r="W16" s="43"/>
      <c r="X16" s="44">
        <f>W16*X14</f>
        <v>0</v>
      </c>
      <c r="Y16" s="43"/>
      <c r="Z16" s="55"/>
      <c r="AA16" s="43"/>
      <c r="AB16" s="55"/>
      <c r="AC16" s="43"/>
      <c r="AD16" s="55"/>
      <c r="AE16" s="103"/>
      <c r="AF16" s="44">
        <f>AE16*AF14</f>
        <v>0</v>
      </c>
      <c r="AG16" s="43"/>
      <c r="AH16" s="55"/>
      <c r="AI16" s="55"/>
      <c r="AJ16" s="55"/>
      <c r="AK16" s="43"/>
      <c r="AL16" s="44"/>
      <c r="AM16" s="43"/>
      <c r="AN16" s="44">
        <f>AM16*AN14</f>
        <v>0</v>
      </c>
      <c r="AO16" s="43"/>
      <c r="AP16" s="55"/>
      <c r="AQ16" s="55"/>
      <c r="AR16" s="55"/>
      <c r="AS16" s="45"/>
      <c r="AT16" s="55"/>
      <c r="AU16" s="74">
        <f t="shared" ref="AU16:AU53" si="0">D16+F16+H16+J16+L16+N16+P16+R16+T16+V16+X16+Z16+AB16+AD16+AF16+AH16+AJ16+AL16+AN16+AP16+AR16+AT16</f>
        <v>0</v>
      </c>
      <c r="AV16" s="98">
        <v>2</v>
      </c>
      <c r="AW16" s="99" t="s">
        <v>1</v>
      </c>
      <c r="AX16" s="21"/>
      <c r="AY16" s="21"/>
      <c r="AZ16" s="21"/>
      <c r="BA16" s="51"/>
    </row>
    <row r="17" spans="1:53">
      <c r="A17" s="98">
        <v>3</v>
      </c>
      <c r="B17" s="99" t="s">
        <v>2</v>
      </c>
      <c r="C17" s="81"/>
      <c r="D17" s="44">
        <f>C17*D14</f>
        <v>0</v>
      </c>
      <c r="E17" s="54"/>
      <c r="F17" s="44">
        <f>E17*F14</f>
        <v>0</v>
      </c>
      <c r="G17" s="54"/>
      <c r="H17" s="44"/>
      <c r="I17" s="44"/>
      <c r="J17" s="44"/>
      <c r="K17" s="43"/>
      <c r="L17" s="55"/>
      <c r="M17" s="43"/>
      <c r="N17" s="55"/>
      <c r="O17" s="43"/>
      <c r="P17" s="55"/>
      <c r="Q17" s="43"/>
      <c r="R17" s="55"/>
      <c r="S17" s="55"/>
      <c r="T17" s="55"/>
      <c r="U17" s="55"/>
      <c r="V17" s="44">
        <f>U17*V14</f>
        <v>0</v>
      </c>
      <c r="W17" s="43"/>
      <c r="X17" s="55"/>
      <c r="Y17" s="43"/>
      <c r="Z17" s="55"/>
      <c r="AA17" s="43"/>
      <c r="AB17" s="55"/>
      <c r="AC17" s="43"/>
      <c r="AD17" s="44"/>
      <c r="AE17" s="43"/>
      <c r="AF17" s="44">
        <f>AE17*AF14</f>
        <v>0</v>
      </c>
      <c r="AG17" s="43"/>
      <c r="AH17" s="55"/>
      <c r="AI17" s="55"/>
      <c r="AJ17" s="55"/>
      <c r="AK17" s="43"/>
      <c r="AL17" s="55"/>
      <c r="AM17" s="43"/>
      <c r="AN17" s="55"/>
      <c r="AO17" s="43"/>
      <c r="AP17" s="55"/>
      <c r="AQ17" s="55"/>
      <c r="AR17" s="55"/>
      <c r="AS17" s="45"/>
      <c r="AT17" s="55"/>
      <c r="AU17" s="74">
        <f t="shared" si="0"/>
        <v>0</v>
      </c>
      <c r="AV17" s="98">
        <v>3</v>
      </c>
      <c r="AW17" s="99" t="s">
        <v>2</v>
      </c>
      <c r="AX17" s="21"/>
      <c r="AY17" s="21"/>
      <c r="AZ17" s="21"/>
      <c r="BA17" s="51"/>
    </row>
    <row r="18" spans="1:53">
      <c r="A18" s="98">
        <v>4</v>
      </c>
      <c r="B18" s="99" t="s">
        <v>3</v>
      </c>
      <c r="C18" s="54"/>
      <c r="D18" s="44">
        <f>C18*D14</f>
        <v>0</v>
      </c>
      <c r="E18" s="54"/>
      <c r="F18" s="55"/>
      <c r="G18" s="54"/>
      <c r="H18" s="44"/>
      <c r="I18" s="44"/>
      <c r="J18" s="44"/>
      <c r="K18" s="43"/>
      <c r="L18" s="55"/>
      <c r="M18" s="43"/>
      <c r="N18" s="55"/>
      <c r="O18" s="43"/>
      <c r="P18" s="55"/>
      <c r="Q18" s="43"/>
      <c r="R18" s="44">
        <f>Q18*R14</f>
        <v>0</v>
      </c>
      <c r="S18" s="55"/>
      <c r="T18" s="44">
        <f>S18*T14</f>
        <v>0</v>
      </c>
      <c r="U18" s="55"/>
      <c r="V18" s="44">
        <f>U18*V14</f>
        <v>0</v>
      </c>
      <c r="W18" s="43"/>
      <c r="X18" s="55"/>
      <c r="Y18" s="43"/>
      <c r="Z18" s="55"/>
      <c r="AA18" s="43"/>
      <c r="AB18" s="55"/>
      <c r="AC18" s="43"/>
      <c r="AD18" s="55"/>
      <c r="AE18" s="43"/>
      <c r="AF18" s="44">
        <f>AE18*AF14</f>
        <v>0</v>
      </c>
      <c r="AG18" s="43"/>
      <c r="AH18" s="55"/>
      <c r="AI18" s="55"/>
      <c r="AJ18" s="55"/>
      <c r="AK18" s="43"/>
      <c r="AL18" s="44"/>
      <c r="AM18" s="43"/>
      <c r="AN18" s="55"/>
      <c r="AO18" s="43"/>
      <c r="AP18" s="55"/>
      <c r="AQ18" s="55"/>
      <c r="AR18" s="55"/>
      <c r="AS18" s="45"/>
      <c r="AT18" s="55"/>
      <c r="AU18" s="74">
        <f t="shared" si="0"/>
        <v>0</v>
      </c>
      <c r="AV18" s="98">
        <v>4</v>
      </c>
      <c r="AW18" s="99" t="s">
        <v>3</v>
      </c>
      <c r="AX18" s="21"/>
      <c r="AY18" s="21"/>
      <c r="AZ18" s="21"/>
      <c r="BA18" s="51"/>
    </row>
    <row r="19" spans="1:53">
      <c r="A19" s="98">
        <v>5</v>
      </c>
      <c r="B19" s="99" t="s">
        <v>129</v>
      </c>
      <c r="C19" s="43"/>
      <c r="D19" s="55"/>
      <c r="E19" s="54"/>
      <c r="F19" s="44">
        <f>E19*F14</f>
        <v>0</v>
      </c>
      <c r="G19" s="54"/>
      <c r="H19" s="55"/>
      <c r="I19" s="55"/>
      <c r="J19" s="55"/>
      <c r="K19" s="43"/>
      <c r="L19" s="55"/>
      <c r="M19" s="43"/>
      <c r="N19" s="55"/>
      <c r="O19" s="43"/>
      <c r="P19" s="55"/>
      <c r="Q19" s="43"/>
      <c r="R19" s="55"/>
      <c r="S19" s="55"/>
      <c r="T19" s="55"/>
      <c r="U19" s="55"/>
      <c r="V19" s="44"/>
      <c r="W19" s="43"/>
      <c r="X19" s="55"/>
      <c r="Y19" s="43"/>
      <c r="Z19" s="55"/>
      <c r="AA19" s="43"/>
      <c r="AB19" s="55"/>
      <c r="AC19" s="43"/>
      <c r="AD19" s="55"/>
      <c r="AE19" s="43"/>
      <c r="AF19" s="44"/>
      <c r="AG19" s="43"/>
      <c r="AH19" s="55"/>
      <c r="AI19" s="55"/>
      <c r="AJ19" s="55"/>
      <c r="AK19" s="43"/>
      <c r="AL19" s="55"/>
      <c r="AM19" s="43"/>
      <c r="AN19" s="55"/>
      <c r="AO19" s="43"/>
      <c r="AP19" s="55"/>
      <c r="AQ19" s="55"/>
      <c r="AR19" s="55"/>
      <c r="AS19" s="45"/>
      <c r="AT19" s="55"/>
      <c r="AU19" s="74">
        <f t="shared" si="0"/>
        <v>0</v>
      </c>
      <c r="AV19" s="98">
        <v>5</v>
      </c>
      <c r="AW19" s="99" t="s">
        <v>129</v>
      </c>
      <c r="AX19" s="21"/>
      <c r="AY19" s="21"/>
      <c r="AZ19" s="21"/>
      <c r="BA19" s="51"/>
    </row>
    <row r="20" spans="1:53">
      <c r="A20" s="98">
        <v>6</v>
      </c>
      <c r="B20" s="99" t="s">
        <v>5</v>
      </c>
      <c r="C20" s="43"/>
      <c r="D20" s="55"/>
      <c r="E20" s="43"/>
      <c r="F20" s="55"/>
      <c r="G20" s="54"/>
      <c r="H20" s="44">
        <f>G20*H14</f>
        <v>0</v>
      </c>
      <c r="I20" s="44"/>
      <c r="J20" s="44"/>
      <c r="K20" s="43"/>
      <c r="L20" s="55"/>
      <c r="M20" s="43"/>
      <c r="N20" s="55"/>
      <c r="O20" s="43"/>
      <c r="P20" s="55"/>
      <c r="Q20" s="43"/>
      <c r="R20" s="55"/>
      <c r="S20" s="55"/>
      <c r="T20" s="55"/>
      <c r="U20" s="55"/>
      <c r="V20" s="44"/>
      <c r="W20" s="43"/>
      <c r="X20" s="55"/>
      <c r="Y20" s="43"/>
      <c r="Z20" s="55"/>
      <c r="AA20" s="43"/>
      <c r="AB20" s="55"/>
      <c r="AC20" s="43"/>
      <c r="AD20" s="55"/>
      <c r="AE20" s="43"/>
      <c r="AF20" s="44"/>
      <c r="AG20" s="43"/>
      <c r="AH20" s="55"/>
      <c r="AI20" s="55"/>
      <c r="AJ20" s="55"/>
      <c r="AK20" s="43"/>
      <c r="AL20" s="55"/>
      <c r="AM20" s="43"/>
      <c r="AN20" s="55"/>
      <c r="AO20" s="43"/>
      <c r="AP20" s="55"/>
      <c r="AQ20" s="55"/>
      <c r="AR20" s="55"/>
      <c r="AS20" s="45"/>
      <c r="AT20" s="55"/>
      <c r="AU20" s="74">
        <f t="shared" si="0"/>
        <v>0</v>
      </c>
      <c r="AV20" s="98">
        <v>6</v>
      </c>
      <c r="AW20" s="99" t="s">
        <v>5</v>
      </c>
      <c r="AX20" s="21"/>
      <c r="AY20" s="21"/>
      <c r="AZ20" s="21"/>
      <c r="BA20" s="51"/>
    </row>
    <row r="21" spans="1:53">
      <c r="A21" s="98">
        <v>7</v>
      </c>
      <c r="B21" s="99" t="s">
        <v>131</v>
      </c>
      <c r="C21" s="43"/>
      <c r="D21" s="55"/>
      <c r="E21" s="43"/>
      <c r="F21" s="55"/>
      <c r="G21" s="43"/>
      <c r="H21" s="44">
        <f>G21*H14</f>
        <v>0</v>
      </c>
      <c r="I21" s="44"/>
      <c r="J21" s="44"/>
      <c r="K21" s="43"/>
      <c r="L21" s="55"/>
      <c r="M21" s="43"/>
      <c r="N21" s="55"/>
      <c r="O21" s="43"/>
      <c r="P21" s="55"/>
      <c r="Q21" s="43"/>
      <c r="R21" s="55"/>
      <c r="S21" s="55"/>
      <c r="T21" s="55"/>
      <c r="U21" s="55"/>
      <c r="V21" s="44"/>
      <c r="W21" s="43"/>
      <c r="X21" s="55"/>
      <c r="Y21" s="43"/>
      <c r="Z21" s="55"/>
      <c r="AA21" s="43"/>
      <c r="AB21" s="55"/>
      <c r="AC21" s="43"/>
      <c r="AD21" s="55"/>
      <c r="AE21" s="43"/>
      <c r="AF21" s="44"/>
      <c r="AG21" s="43"/>
      <c r="AH21" s="55"/>
      <c r="AI21" s="55"/>
      <c r="AJ21" s="55"/>
      <c r="AK21" s="43"/>
      <c r="AL21" s="44"/>
      <c r="AM21" s="43"/>
      <c r="AN21" s="55"/>
      <c r="AO21" s="43"/>
      <c r="AP21" s="55"/>
      <c r="AQ21" s="55"/>
      <c r="AR21" s="55"/>
      <c r="AS21" s="45"/>
      <c r="AT21" s="55"/>
      <c r="AU21" s="74">
        <f t="shared" si="0"/>
        <v>0</v>
      </c>
      <c r="AV21" s="98">
        <v>7</v>
      </c>
      <c r="AW21" s="99" t="s">
        <v>131</v>
      </c>
      <c r="AX21" s="21"/>
      <c r="AY21" s="21"/>
      <c r="AZ21" s="21"/>
      <c r="BA21" s="51"/>
    </row>
    <row r="22" spans="1:53">
      <c r="A22" s="98">
        <v>8</v>
      </c>
      <c r="B22" s="100" t="s">
        <v>74</v>
      </c>
      <c r="C22" s="43"/>
      <c r="D22" s="55"/>
      <c r="E22" s="43"/>
      <c r="F22" s="55"/>
      <c r="G22" s="43"/>
      <c r="H22" s="55"/>
      <c r="I22" s="55"/>
      <c r="J22" s="55"/>
      <c r="K22" s="54"/>
      <c r="L22" s="44">
        <f>K22*L14</f>
        <v>0</v>
      </c>
      <c r="M22" s="43"/>
      <c r="N22" s="55"/>
      <c r="O22" s="43"/>
      <c r="P22" s="55"/>
      <c r="Q22" s="43"/>
      <c r="R22" s="55"/>
      <c r="S22" s="55"/>
      <c r="T22" s="55"/>
      <c r="U22" s="55"/>
      <c r="V22" s="44"/>
      <c r="W22" s="43"/>
      <c r="X22" s="55"/>
      <c r="Y22" s="43"/>
      <c r="Z22" s="55"/>
      <c r="AA22" s="43"/>
      <c r="AB22" s="55"/>
      <c r="AC22" s="43"/>
      <c r="AD22" s="55"/>
      <c r="AE22" s="43"/>
      <c r="AF22" s="44"/>
      <c r="AG22" s="43"/>
      <c r="AH22" s="55"/>
      <c r="AI22" s="55"/>
      <c r="AJ22" s="44">
        <f>AI22*AJ14</f>
        <v>0</v>
      </c>
      <c r="AK22" s="43"/>
      <c r="AL22" s="55"/>
      <c r="AM22" s="43"/>
      <c r="AN22" s="55"/>
      <c r="AO22" s="43"/>
      <c r="AP22" s="55"/>
      <c r="AQ22" s="55"/>
      <c r="AR22" s="55"/>
      <c r="AS22" s="45"/>
      <c r="AT22" s="55"/>
      <c r="AU22" s="74">
        <f t="shared" si="0"/>
        <v>0</v>
      </c>
      <c r="AV22" s="98">
        <v>8</v>
      </c>
      <c r="AW22" s="100" t="s">
        <v>74</v>
      </c>
      <c r="AX22" s="21"/>
      <c r="AY22" s="21"/>
      <c r="AZ22" s="21"/>
      <c r="BA22" s="51"/>
    </row>
    <row r="23" spans="1:53">
      <c r="A23" s="98">
        <v>9</v>
      </c>
      <c r="B23" s="99" t="s">
        <v>8</v>
      </c>
      <c r="C23" s="43"/>
      <c r="D23" s="55"/>
      <c r="E23" s="43"/>
      <c r="F23" s="55"/>
      <c r="G23" s="43"/>
      <c r="H23" s="55"/>
      <c r="I23" s="55"/>
      <c r="J23" s="55"/>
      <c r="K23" s="43"/>
      <c r="L23" s="55"/>
      <c r="M23" s="43"/>
      <c r="N23" s="44"/>
      <c r="O23" s="43"/>
      <c r="P23" s="44">
        <f>O23*P14</f>
        <v>0</v>
      </c>
      <c r="Q23" s="43"/>
      <c r="R23" s="44"/>
      <c r="S23" s="84"/>
      <c r="T23" s="44">
        <f>S23*T14</f>
        <v>0</v>
      </c>
      <c r="U23" s="44"/>
      <c r="V23" s="44"/>
      <c r="W23" s="43"/>
      <c r="X23" s="55"/>
      <c r="Y23" s="43"/>
      <c r="Z23" s="55"/>
      <c r="AA23" s="43"/>
      <c r="AB23" s="55"/>
      <c r="AC23" s="43"/>
      <c r="AD23" s="55"/>
      <c r="AE23" s="43"/>
      <c r="AF23" s="44"/>
      <c r="AG23" s="43"/>
      <c r="AH23" s="44">
        <f>AG23*AH14</f>
        <v>0</v>
      </c>
      <c r="AI23" s="44"/>
      <c r="AJ23" s="44"/>
      <c r="AK23" s="43"/>
      <c r="AL23" s="44">
        <f>AK23*AL14</f>
        <v>0</v>
      </c>
      <c r="AM23" s="43"/>
      <c r="AN23" s="55"/>
      <c r="AO23" s="43"/>
      <c r="AP23" s="55"/>
      <c r="AQ23" s="55"/>
      <c r="AR23" s="55"/>
      <c r="AS23" s="45"/>
      <c r="AT23" s="55"/>
      <c r="AU23" s="74">
        <f t="shared" si="0"/>
        <v>0</v>
      </c>
      <c r="AV23" s="98">
        <v>9</v>
      </c>
      <c r="AW23" s="99" t="s">
        <v>8</v>
      </c>
      <c r="AX23" s="21"/>
      <c r="AY23" s="21"/>
      <c r="AZ23" s="21"/>
      <c r="BA23" s="51"/>
    </row>
    <row r="24" spans="1:53">
      <c r="A24" s="98">
        <v>10</v>
      </c>
      <c r="B24" s="99" t="s">
        <v>9</v>
      </c>
      <c r="C24" s="43"/>
      <c r="D24" s="55"/>
      <c r="E24" s="43"/>
      <c r="F24" s="55"/>
      <c r="G24" s="43"/>
      <c r="H24" s="55"/>
      <c r="I24" s="55"/>
      <c r="J24" s="55"/>
      <c r="K24" s="43"/>
      <c r="L24" s="55"/>
      <c r="M24" s="43"/>
      <c r="N24" s="44"/>
      <c r="O24" s="43"/>
      <c r="P24" s="55"/>
      <c r="Q24" s="43"/>
      <c r="R24" s="55"/>
      <c r="S24" s="55"/>
      <c r="T24" s="55"/>
      <c r="U24" s="55"/>
      <c r="V24" s="44"/>
      <c r="W24" s="43"/>
      <c r="X24" s="55"/>
      <c r="Y24" s="43"/>
      <c r="Z24" s="55"/>
      <c r="AA24" s="43"/>
      <c r="AB24" s="55"/>
      <c r="AC24" s="43"/>
      <c r="AD24" s="55"/>
      <c r="AE24" s="43"/>
      <c r="AF24" s="44"/>
      <c r="AG24" s="43"/>
      <c r="AH24" s="44">
        <f>AG24*AH14</f>
        <v>0</v>
      </c>
      <c r="AI24" s="44"/>
      <c r="AJ24" s="44"/>
      <c r="AK24" s="43"/>
      <c r="AL24" s="55"/>
      <c r="AM24" s="43"/>
      <c r="AN24" s="55"/>
      <c r="AO24" s="43"/>
      <c r="AP24" s="55"/>
      <c r="AQ24" s="55"/>
      <c r="AR24" s="55"/>
      <c r="AS24" s="45"/>
      <c r="AT24" s="55"/>
      <c r="AU24" s="74">
        <f t="shared" si="0"/>
        <v>0</v>
      </c>
      <c r="AV24" s="98">
        <v>10</v>
      </c>
      <c r="AW24" s="99" t="s">
        <v>9</v>
      </c>
      <c r="AX24" s="21"/>
      <c r="AY24" s="21"/>
      <c r="AZ24" s="21"/>
      <c r="BA24" s="51"/>
    </row>
    <row r="25" spans="1:53">
      <c r="A25" s="98">
        <v>11</v>
      </c>
      <c r="B25" s="99" t="s">
        <v>10</v>
      </c>
      <c r="C25" s="43"/>
      <c r="D25" s="55"/>
      <c r="E25" s="43"/>
      <c r="F25" s="55"/>
      <c r="G25" s="43"/>
      <c r="H25" s="55"/>
      <c r="I25" s="55"/>
      <c r="J25" s="55"/>
      <c r="K25" s="43"/>
      <c r="L25" s="55"/>
      <c r="M25" s="43"/>
      <c r="N25" s="44">
        <f>M25*N14</f>
        <v>0</v>
      </c>
      <c r="O25" s="43"/>
      <c r="P25" s="44">
        <f>O25*P14</f>
        <v>0</v>
      </c>
      <c r="Q25" s="43"/>
      <c r="R25" s="55"/>
      <c r="S25" s="55"/>
      <c r="T25" s="55"/>
      <c r="U25" s="55"/>
      <c r="V25" s="44"/>
      <c r="W25" s="43"/>
      <c r="X25" s="55"/>
      <c r="Y25" s="43"/>
      <c r="Z25" s="55"/>
      <c r="AA25" s="43"/>
      <c r="AB25" s="55"/>
      <c r="AC25" s="43"/>
      <c r="AD25" s="55"/>
      <c r="AE25" s="43"/>
      <c r="AF25" s="44">
        <f>AE25*AF14</f>
        <v>0</v>
      </c>
      <c r="AG25" s="43"/>
      <c r="AH25" s="44">
        <f>AG25*AH14</f>
        <v>0</v>
      </c>
      <c r="AI25" s="44"/>
      <c r="AJ25" s="44"/>
      <c r="AK25" s="43"/>
      <c r="AL25" s="44">
        <f>AK25*AL14</f>
        <v>0</v>
      </c>
      <c r="AM25" s="43"/>
      <c r="AN25" s="55"/>
      <c r="AO25" s="43"/>
      <c r="AP25" s="55"/>
      <c r="AQ25" s="55"/>
      <c r="AR25" s="55"/>
      <c r="AS25" s="45"/>
      <c r="AT25" s="55"/>
      <c r="AU25" s="74">
        <f t="shared" si="0"/>
        <v>0</v>
      </c>
      <c r="AV25" s="98">
        <v>11</v>
      </c>
      <c r="AW25" s="99" t="s">
        <v>10</v>
      </c>
      <c r="AX25" s="21"/>
      <c r="AY25" s="21"/>
      <c r="AZ25" s="21"/>
      <c r="BA25" s="51"/>
    </row>
    <row r="26" spans="1:53">
      <c r="A26" s="98">
        <v>12</v>
      </c>
      <c r="B26" s="99" t="s">
        <v>11</v>
      </c>
      <c r="C26" s="43"/>
      <c r="D26" s="55"/>
      <c r="E26" s="43"/>
      <c r="F26" s="55"/>
      <c r="G26" s="43"/>
      <c r="H26" s="55"/>
      <c r="I26" s="55"/>
      <c r="J26" s="55"/>
      <c r="K26" s="43"/>
      <c r="L26" s="55"/>
      <c r="M26" s="43"/>
      <c r="N26" s="55"/>
      <c r="O26" s="43"/>
      <c r="P26" s="44"/>
      <c r="Q26" s="43"/>
      <c r="R26" s="44">
        <f>Q26*R14</f>
        <v>0</v>
      </c>
      <c r="S26" s="44"/>
      <c r="T26" s="44"/>
      <c r="U26" s="44"/>
      <c r="V26" s="44"/>
      <c r="W26" s="43"/>
      <c r="X26" s="55"/>
      <c r="Y26" s="43"/>
      <c r="Z26" s="55"/>
      <c r="AA26" s="43"/>
      <c r="AB26" s="55"/>
      <c r="AC26" s="43"/>
      <c r="AD26" s="55"/>
      <c r="AE26" s="43"/>
      <c r="AF26" s="44"/>
      <c r="AG26" s="43"/>
      <c r="AH26" s="44"/>
      <c r="AI26" s="44"/>
      <c r="AJ26" s="44"/>
      <c r="AK26" s="43"/>
      <c r="AL26" s="55"/>
      <c r="AM26" s="43"/>
      <c r="AN26" s="55"/>
      <c r="AO26" s="43"/>
      <c r="AP26" s="55"/>
      <c r="AQ26" s="55"/>
      <c r="AR26" s="55"/>
      <c r="AS26" s="45"/>
      <c r="AT26" s="55"/>
      <c r="AU26" s="74">
        <f t="shared" si="0"/>
        <v>0</v>
      </c>
      <c r="AV26" s="98">
        <v>12</v>
      </c>
      <c r="AW26" s="99" t="s">
        <v>11</v>
      </c>
      <c r="AX26" s="21"/>
      <c r="AY26" s="21"/>
      <c r="AZ26" s="21"/>
      <c r="BA26" s="51"/>
    </row>
    <row r="27" spans="1:53">
      <c r="A27" s="98">
        <v>13</v>
      </c>
      <c r="B27" s="99" t="s">
        <v>12</v>
      </c>
      <c r="C27" s="43"/>
      <c r="D27" s="55"/>
      <c r="E27" s="43"/>
      <c r="F27" s="55"/>
      <c r="G27" s="43"/>
      <c r="H27" s="55"/>
      <c r="I27" s="55"/>
      <c r="J27" s="55"/>
      <c r="K27" s="43"/>
      <c r="L27" s="55"/>
      <c r="M27" s="43"/>
      <c r="N27" s="55"/>
      <c r="O27" s="43"/>
      <c r="P27" s="44">
        <f>O27*P14</f>
        <v>0</v>
      </c>
      <c r="Q27" s="43"/>
      <c r="R27" s="55"/>
      <c r="S27" s="55"/>
      <c r="T27" s="55"/>
      <c r="U27" s="114"/>
      <c r="V27" s="44">
        <f>U27*V14</f>
        <v>0</v>
      </c>
      <c r="W27" s="43"/>
      <c r="X27" s="55"/>
      <c r="Y27" s="43"/>
      <c r="Z27" s="55"/>
      <c r="AA27" s="43"/>
      <c r="AB27" s="55"/>
      <c r="AC27" s="43"/>
      <c r="AD27" s="55"/>
      <c r="AE27" s="43"/>
      <c r="AF27" s="44"/>
      <c r="AG27" s="43"/>
      <c r="AH27" s="44">
        <f>AG27*AH14</f>
        <v>0</v>
      </c>
      <c r="AI27" s="44"/>
      <c r="AJ27" s="44"/>
      <c r="AK27" s="43"/>
      <c r="AL27" s="55"/>
      <c r="AM27" s="43"/>
      <c r="AN27" s="55"/>
      <c r="AO27" s="43"/>
      <c r="AP27" s="55"/>
      <c r="AQ27" s="55"/>
      <c r="AR27" s="55"/>
      <c r="AS27" s="45"/>
      <c r="AT27" s="55"/>
      <c r="AU27" s="74">
        <f t="shared" si="0"/>
        <v>0</v>
      </c>
      <c r="AV27" s="98">
        <v>13</v>
      </c>
      <c r="AW27" s="99" t="s">
        <v>12</v>
      </c>
      <c r="AX27" s="21"/>
      <c r="AY27" s="21"/>
      <c r="AZ27" s="21"/>
      <c r="BA27" s="51"/>
    </row>
    <row r="28" spans="1:53">
      <c r="A28" s="98">
        <v>14</v>
      </c>
      <c r="B28" s="99" t="s">
        <v>13</v>
      </c>
      <c r="C28" s="43"/>
      <c r="D28" s="55"/>
      <c r="E28" s="43"/>
      <c r="F28" s="55"/>
      <c r="G28" s="43"/>
      <c r="H28" s="55"/>
      <c r="I28" s="55"/>
      <c r="J28" s="55"/>
      <c r="K28" s="43"/>
      <c r="L28" s="55"/>
      <c r="M28" s="43"/>
      <c r="N28" s="82"/>
      <c r="O28" s="43"/>
      <c r="P28" s="44">
        <f>O28*P14</f>
        <v>0</v>
      </c>
      <c r="Q28" s="43"/>
      <c r="R28" s="44">
        <f>Q28*R14</f>
        <v>0</v>
      </c>
      <c r="S28" s="114"/>
      <c r="T28" s="44">
        <f>S28*T14</f>
        <v>0</v>
      </c>
      <c r="U28" s="44"/>
      <c r="V28" s="44"/>
      <c r="W28" s="43"/>
      <c r="X28" s="55"/>
      <c r="Y28" s="43"/>
      <c r="Z28" s="55"/>
      <c r="AA28" s="43"/>
      <c r="AB28" s="55"/>
      <c r="AC28" s="43"/>
      <c r="AD28" s="55"/>
      <c r="AE28" s="43"/>
      <c r="AF28" s="44"/>
      <c r="AG28" s="43"/>
      <c r="AH28" s="44">
        <f>AG28*AH14</f>
        <v>0</v>
      </c>
      <c r="AI28" s="44"/>
      <c r="AJ28" s="44"/>
      <c r="AK28" s="43"/>
      <c r="AL28" s="44">
        <f>AK28*AL14</f>
        <v>0</v>
      </c>
      <c r="AM28" s="43"/>
      <c r="AN28" s="55"/>
      <c r="AO28" s="43"/>
      <c r="AP28" s="55"/>
      <c r="AQ28" s="55"/>
      <c r="AR28" s="55"/>
      <c r="AS28" s="45"/>
      <c r="AT28" s="55"/>
      <c r="AU28" s="74">
        <f t="shared" si="0"/>
        <v>0</v>
      </c>
      <c r="AV28" s="98">
        <v>14</v>
      </c>
      <c r="AW28" s="99" t="s">
        <v>13</v>
      </c>
      <c r="AX28" s="21"/>
      <c r="AY28" s="21"/>
      <c r="AZ28" s="21"/>
      <c r="BA28" s="51"/>
    </row>
    <row r="29" spans="1:53">
      <c r="A29" s="98">
        <v>15</v>
      </c>
      <c r="B29" s="99" t="s">
        <v>14</v>
      </c>
      <c r="C29" s="43"/>
      <c r="D29" s="55"/>
      <c r="E29" s="43"/>
      <c r="F29" s="55"/>
      <c r="G29" s="43"/>
      <c r="H29" s="55"/>
      <c r="I29" s="55"/>
      <c r="J29" s="55"/>
      <c r="K29" s="43"/>
      <c r="L29" s="55"/>
      <c r="M29" s="43"/>
      <c r="N29" s="55"/>
      <c r="O29" s="43"/>
      <c r="P29" s="44"/>
      <c r="Q29" s="43"/>
      <c r="R29" s="44"/>
      <c r="S29" s="103"/>
      <c r="T29" s="44">
        <f>S29*T14</f>
        <v>0</v>
      </c>
      <c r="U29" s="44"/>
      <c r="V29" s="44"/>
      <c r="W29" s="43"/>
      <c r="X29" s="55"/>
      <c r="Y29" s="43"/>
      <c r="Z29" s="55"/>
      <c r="AA29" s="43"/>
      <c r="AB29" s="55"/>
      <c r="AC29" s="43"/>
      <c r="AD29" s="55"/>
      <c r="AE29" s="43"/>
      <c r="AF29" s="44"/>
      <c r="AG29" s="43"/>
      <c r="AH29" s="44"/>
      <c r="AI29" s="44"/>
      <c r="AJ29" s="44"/>
      <c r="AK29" s="43"/>
      <c r="AL29" s="44">
        <f>AK29*AL14</f>
        <v>0</v>
      </c>
      <c r="AM29" s="43"/>
      <c r="AN29" s="55"/>
      <c r="AO29" s="43"/>
      <c r="AP29" s="55"/>
      <c r="AQ29" s="55"/>
      <c r="AR29" s="55"/>
      <c r="AS29" s="45"/>
      <c r="AT29" s="55"/>
      <c r="AU29" s="74">
        <f t="shared" si="0"/>
        <v>0</v>
      </c>
      <c r="AV29" s="98">
        <v>15</v>
      </c>
      <c r="AW29" s="99" t="s">
        <v>14</v>
      </c>
      <c r="AX29" s="21"/>
      <c r="AY29" s="21"/>
      <c r="AZ29" s="21"/>
      <c r="BA29" s="51"/>
    </row>
    <row r="30" spans="1:53">
      <c r="A30" s="98">
        <v>16</v>
      </c>
      <c r="B30" s="99" t="s">
        <v>15</v>
      </c>
      <c r="C30" s="43"/>
      <c r="D30" s="55"/>
      <c r="E30" s="43"/>
      <c r="F30" s="55"/>
      <c r="G30" s="43"/>
      <c r="H30" s="55"/>
      <c r="I30" s="55"/>
      <c r="J30" s="55"/>
      <c r="K30" s="43"/>
      <c r="L30" s="55"/>
      <c r="M30" s="43"/>
      <c r="N30" s="55"/>
      <c r="O30" s="43"/>
      <c r="P30" s="44">
        <f>O30*P14</f>
        <v>0</v>
      </c>
      <c r="Q30" s="43"/>
      <c r="R30" s="44"/>
      <c r="S30" s="44"/>
      <c r="T30" s="44"/>
      <c r="U30" s="44"/>
      <c r="V30" s="44"/>
      <c r="W30" s="43"/>
      <c r="X30" s="55"/>
      <c r="Y30" s="43"/>
      <c r="Z30" s="55"/>
      <c r="AA30" s="43"/>
      <c r="AB30" s="55"/>
      <c r="AC30" s="43"/>
      <c r="AD30" s="55"/>
      <c r="AE30" s="43"/>
      <c r="AF30" s="44"/>
      <c r="AG30" s="43"/>
      <c r="AH30" s="55"/>
      <c r="AI30" s="55"/>
      <c r="AJ30" s="55"/>
      <c r="AK30" s="43"/>
      <c r="AL30" s="55"/>
      <c r="AM30" s="43"/>
      <c r="AN30" s="55"/>
      <c r="AO30" s="43"/>
      <c r="AP30" s="55"/>
      <c r="AQ30" s="55"/>
      <c r="AR30" s="55"/>
      <c r="AS30" s="45"/>
      <c r="AT30" s="55"/>
      <c r="AU30" s="74">
        <f t="shared" si="0"/>
        <v>0</v>
      </c>
      <c r="AV30" s="98">
        <v>16</v>
      </c>
      <c r="AW30" s="99" t="s">
        <v>15</v>
      </c>
      <c r="AX30" s="21"/>
      <c r="AY30" s="21"/>
      <c r="AZ30" s="21"/>
      <c r="BA30" s="51"/>
    </row>
    <row r="31" spans="1:53">
      <c r="A31" s="98">
        <v>17</v>
      </c>
      <c r="B31" s="99" t="s">
        <v>22</v>
      </c>
      <c r="C31" s="43"/>
      <c r="D31" s="55"/>
      <c r="E31" s="43"/>
      <c r="F31" s="55"/>
      <c r="G31" s="43"/>
      <c r="H31" s="55"/>
      <c r="I31" s="55"/>
      <c r="J31" s="55"/>
      <c r="K31" s="43"/>
      <c r="L31" s="55"/>
      <c r="M31" s="43"/>
      <c r="N31" s="44">
        <f>M31*N14</f>
        <v>0</v>
      </c>
      <c r="O31" s="43"/>
      <c r="P31" s="44"/>
      <c r="Q31" s="43"/>
      <c r="R31" s="55"/>
      <c r="S31" s="55"/>
      <c r="T31" s="55"/>
      <c r="U31" s="55"/>
      <c r="V31" s="55"/>
      <c r="W31" s="43"/>
      <c r="X31" s="55"/>
      <c r="Y31" s="43"/>
      <c r="Z31" s="55"/>
      <c r="AA31" s="43"/>
      <c r="AB31" s="55"/>
      <c r="AC31" s="43"/>
      <c r="AD31" s="55"/>
      <c r="AE31" s="43"/>
      <c r="AF31" s="44"/>
      <c r="AG31" s="43"/>
      <c r="AH31" s="44"/>
      <c r="AI31" s="44"/>
      <c r="AJ31" s="44"/>
      <c r="AK31" s="43"/>
      <c r="AL31" s="55"/>
      <c r="AM31" s="43"/>
      <c r="AN31" s="55"/>
      <c r="AO31" s="43"/>
      <c r="AP31" s="55"/>
      <c r="AQ31" s="55"/>
      <c r="AR31" s="55"/>
      <c r="AS31" s="45"/>
      <c r="AT31" s="55"/>
      <c r="AU31" s="74">
        <f t="shared" si="0"/>
        <v>0</v>
      </c>
      <c r="AV31" s="98">
        <v>17</v>
      </c>
      <c r="AW31" s="99" t="s">
        <v>22</v>
      </c>
      <c r="AX31" s="21"/>
      <c r="AY31" s="21"/>
      <c r="AZ31" s="21"/>
      <c r="BA31" s="51"/>
    </row>
    <row r="32" spans="1:53">
      <c r="A32" s="98">
        <v>18</v>
      </c>
      <c r="B32" s="99" t="s">
        <v>69</v>
      </c>
      <c r="C32" s="43"/>
      <c r="D32" s="55"/>
      <c r="E32" s="43"/>
      <c r="F32" s="55"/>
      <c r="G32" s="43"/>
      <c r="H32" s="55"/>
      <c r="I32" s="55"/>
      <c r="J32" s="55"/>
      <c r="K32" s="43"/>
      <c r="L32" s="55"/>
      <c r="M32" s="43"/>
      <c r="N32" s="55"/>
      <c r="O32" s="43"/>
      <c r="P32" s="44">
        <f>O32*P14</f>
        <v>0</v>
      </c>
      <c r="Q32" s="43"/>
      <c r="R32" s="44">
        <f>Q32*R14</f>
        <v>0</v>
      </c>
      <c r="S32" s="44"/>
      <c r="T32" s="44"/>
      <c r="U32" s="44"/>
      <c r="V32" s="44"/>
      <c r="W32" s="43"/>
      <c r="X32" s="55"/>
      <c r="Y32" s="43"/>
      <c r="Z32" s="55"/>
      <c r="AA32" s="43"/>
      <c r="AB32" s="55"/>
      <c r="AC32" s="43"/>
      <c r="AD32" s="55"/>
      <c r="AE32" s="43"/>
      <c r="AF32" s="44"/>
      <c r="AG32" s="43"/>
      <c r="AH32" s="55"/>
      <c r="AI32" s="55"/>
      <c r="AJ32" s="55"/>
      <c r="AK32" s="43"/>
      <c r="AL32" s="55"/>
      <c r="AM32" s="43"/>
      <c r="AN32" s="55"/>
      <c r="AO32" s="43"/>
      <c r="AP32" s="55"/>
      <c r="AQ32" s="55"/>
      <c r="AR32" s="55"/>
      <c r="AS32" s="45"/>
      <c r="AT32" s="55"/>
      <c r="AU32" s="74">
        <f t="shared" si="0"/>
        <v>0</v>
      </c>
      <c r="AV32" s="98">
        <v>18</v>
      </c>
      <c r="AW32" s="99" t="s">
        <v>69</v>
      </c>
      <c r="AX32" s="21"/>
      <c r="AY32" s="21"/>
      <c r="AZ32" s="21"/>
      <c r="BA32" s="51"/>
    </row>
    <row r="33" spans="1:53">
      <c r="A33" s="98">
        <v>19</v>
      </c>
      <c r="B33" s="99" t="s">
        <v>16</v>
      </c>
      <c r="C33" s="43"/>
      <c r="D33" s="55"/>
      <c r="E33" s="43"/>
      <c r="F33" s="55"/>
      <c r="G33" s="43"/>
      <c r="H33" s="55"/>
      <c r="I33" s="55"/>
      <c r="J33" s="55"/>
      <c r="K33" s="43"/>
      <c r="L33" s="55"/>
      <c r="M33" s="43"/>
      <c r="N33" s="55"/>
      <c r="O33" s="43"/>
      <c r="P33" s="55"/>
      <c r="Q33" s="43"/>
      <c r="R33" s="44"/>
      <c r="S33" s="103"/>
      <c r="T33" s="44">
        <f>S33*T14</f>
        <v>0</v>
      </c>
      <c r="U33" s="44"/>
      <c r="V33" s="44"/>
      <c r="W33" s="43"/>
      <c r="X33" s="55"/>
      <c r="Y33" s="43"/>
      <c r="Z33" s="55"/>
      <c r="AA33" s="43"/>
      <c r="AB33" s="55"/>
      <c r="AC33" s="43"/>
      <c r="AD33" s="55"/>
      <c r="AE33" s="43"/>
      <c r="AF33" s="44">
        <f>AE33*AF14</f>
        <v>0</v>
      </c>
      <c r="AG33" s="43"/>
      <c r="AH33" s="55"/>
      <c r="AI33" s="55"/>
      <c r="AJ33" s="55"/>
      <c r="AK33" s="43"/>
      <c r="AL33" s="44"/>
      <c r="AM33" s="43"/>
      <c r="AN33" s="55"/>
      <c r="AO33" s="43"/>
      <c r="AP33" s="55"/>
      <c r="AQ33" s="55"/>
      <c r="AR33" s="55"/>
      <c r="AS33" s="45"/>
      <c r="AT33" s="55"/>
      <c r="AU33" s="74">
        <f t="shared" si="0"/>
        <v>0</v>
      </c>
      <c r="AV33" s="98">
        <v>19</v>
      </c>
      <c r="AW33" s="99" t="s">
        <v>16</v>
      </c>
      <c r="AX33" s="21"/>
      <c r="AY33" s="21"/>
      <c r="AZ33" s="21"/>
      <c r="BA33" s="51"/>
    </row>
    <row r="34" spans="1:53">
      <c r="A34" s="98">
        <v>20</v>
      </c>
      <c r="B34" s="99" t="s">
        <v>155</v>
      </c>
      <c r="C34" s="43"/>
      <c r="D34" s="55"/>
      <c r="E34" s="43"/>
      <c r="F34" s="55"/>
      <c r="G34" s="43"/>
      <c r="H34" s="55"/>
      <c r="I34" s="55"/>
      <c r="J34" s="55"/>
      <c r="K34" s="43"/>
      <c r="L34" s="55"/>
      <c r="M34" s="43"/>
      <c r="N34" s="55"/>
      <c r="O34" s="43"/>
      <c r="P34" s="55"/>
      <c r="Q34" s="43"/>
      <c r="R34" s="44">
        <f>Q34*R14</f>
        <v>0</v>
      </c>
      <c r="S34" s="44"/>
      <c r="T34" s="44"/>
      <c r="U34" s="44"/>
      <c r="V34" s="44"/>
      <c r="W34" s="43"/>
      <c r="X34" s="55"/>
      <c r="Y34" s="43"/>
      <c r="Z34" s="55"/>
      <c r="AA34" s="43"/>
      <c r="AB34" s="55"/>
      <c r="AC34" s="43"/>
      <c r="AD34" s="55"/>
      <c r="AE34" s="43"/>
      <c r="AF34" s="44"/>
      <c r="AG34" s="43"/>
      <c r="AH34" s="55"/>
      <c r="AI34" s="55"/>
      <c r="AJ34" s="55"/>
      <c r="AK34" s="43"/>
      <c r="AL34" s="55"/>
      <c r="AM34" s="43"/>
      <c r="AN34" s="55"/>
      <c r="AO34" s="43"/>
      <c r="AP34" s="55"/>
      <c r="AQ34" s="55"/>
      <c r="AR34" s="55"/>
      <c r="AS34" s="45"/>
      <c r="AT34" s="55"/>
      <c r="AU34" s="74">
        <f t="shared" si="0"/>
        <v>0</v>
      </c>
      <c r="AV34" s="98">
        <v>20</v>
      </c>
      <c r="AW34" s="99" t="s">
        <v>155</v>
      </c>
      <c r="AX34" s="21"/>
      <c r="AY34" s="21"/>
      <c r="AZ34" s="21"/>
      <c r="BA34" s="51"/>
    </row>
    <row r="35" spans="1:53">
      <c r="A35" s="98">
        <v>21</v>
      </c>
      <c r="B35" s="100" t="s">
        <v>141</v>
      </c>
      <c r="C35" s="43"/>
      <c r="D35" s="55"/>
      <c r="E35" s="43"/>
      <c r="F35" s="55"/>
      <c r="G35" s="43"/>
      <c r="H35" s="55"/>
      <c r="I35" s="55"/>
      <c r="J35" s="55"/>
      <c r="K35" s="43"/>
      <c r="L35" s="55"/>
      <c r="M35" s="43"/>
      <c r="N35" s="55"/>
      <c r="O35" s="43"/>
      <c r="P35" s="55"/>
      <c r="Q35" s="43"/>
      <c r="R35" s="55"/>
      <c r="S35" s="55"/>
      <c r="T35" s="55"/>
      <c r="U35" s="55"/>
      <c r="V35" s="55"/>
      <c r="W35" s="43"/>
      <c r="X35" s="44"/>
      <c r="Y35" s="43"/>
      <c r="Z35" s="55"/>
      <c r="AA35" s="43"/>
      <c r="AB35" s="55"/>
      <c r="AC35" s="43"/>
      <c r="AD35" s="44">
        <f>AC35*AD14</f>
        <v>0</v>
      </c>
      <c r="AE35" s="43"/>
      <c r="AF35" s="44"/>
      <c r="AG35" s="43"/>
      <c r="AH35" s="55"/>
      <c r="AI35" s="55"/>
      <c r="AJ35" s="55"/>
      <c r="AK35" s="43"/>
      <c r="AL35" s="55"/>
      <c r="AM35" s="43"/>
      <c r="AN35" s="55"/>
      <c r="AO35" s="43"/>
      <c r="AP35" s="55"/>
      <c r="AQ35" s="55"/>
      <c r="AR35" s="55"/>
      <c r="AS35" s="45"/>
      <c r="AT35" s="55"/>
      <c r="AU35" s="74">
        <f t="shared" si="0"/>
        <v>0</v>
      </c>
      <c r="AV35" s="98">
        <v>21</v>
      </c>
      <c r="AW35" s="100" t="s">
        <v>141</v>
      </c>
      <c r="AX35" s="21"/>
      <c r="AY35" s="21"/>
      <c r="AZ35" s="21"/>
      <c r="BA35" s="51"/>
    </row>
    <row r="36" spans="1:53">
      <c r="A36" s="98">
        <v>22</v>
      </c>
      <c r="B36" s="99" t="s">
        <v>17</v>
      </c>
      <c r="C36" s="43"/>
      <c r="D36" s="55"/>
      <c r="E36" s="43"/>
      <c r="F36" s="55"/>
      <c r="G36" s="43"/>
      <c r="H36" s="55"/>
      <c r="I36" s="55"/>
      <c r="J36" s="55"/>
      <c r="K36" s="43"/>
      <c r="L36" s="55"/>
      <c r="M36" s="43"/>
      <c r="N36" s="55"/>
      <c r="O36" s="43"/>
      <c r="P36" s="55"/>
      <c r="Q36" s="43"/>
      <c r="R36" s="55"/>
      <c r="S36" s="55"/>
      <c r="T36" s="55"/>
      <c r="U36" s="55"/>
      <c r="V36" s="55"/>
      <c r="W36" s="43"/>
      <c r="X36" s="55"/>
      <c r="Y36" s="43"/>
      <c r="Z36" s="44">
        <f>Y36*Z14</f>
        <v>0</v>
      </c>
      <c r="AA36" s="43"/>
      <c r="AB36" s="55"/>
      <c r="AC36" s="43"/>
      <c r="AD36" s="55"/>
      <c r="AE36" s="43"/>
      <c r="AF36" s="44"/>
      <c r="AG36" s="43"/>
      <c r="AH36" s="55"/>
      <c r="AI36" s="55"/>
      <c r="AJ36" s="55"/>
      <c r="AK36" s="43"/>
      <c r="AL36" s="55"/>
      <c r="AM36" s="43"/>
      <c r="AN36" s="55"/>
      <c r="AO36" s="43"/>
      <c r="AP36" s="44">
        <f>AO36*AP14</f>
        <v>0</v>
      </c>
      <c r="AQ36" s="44"/>
      <c r="AR36" s="44"/>
      <c r="AS36" s="45"/>
      <c r="AT36" s="55"/>
      <c r="AU36" s="74">
        <f t="shared" si="0"/>
        <v>0</v>
      </c>
      <c r="AV36" s="98">
        <v>22</v>
      </c>
      <c r="AW36" s="99" t="s">
        <v>17</v>
      </c>
      <c r="AX36" s="21"/>
      <c r="AY36" s="21"/>
      <c r="AZ36" s="21"/>
      <c r="BA36" s="51"/>
    </row>
    <row r="37" spans="1:53">
      <c r="A37" s="98">
        <v>23</v>
      </c>
      <c r="B37" s="99" t="s">
        <v>18</v>
      </c>
      <c r="C37" s="43"/>
      <c r="D37" s="55"/>
      <c r="E37" s="43"/>
      <c r="F37" s="55"/>
      <c r="G37" s="43"/>
      <c r="H37" s="55"/>
      <c r="I37" s="55"/>
      <c r="J37" s="55"/>
      <c r="K37" s="43"/>
      <c r="L37" s="55"/>
      <c r="M37" s="43"/>
      <c r="N37" s="55"/>
      <c r="O37" s="43"/>
      <c r="P37" s="55"/>
      <c r="Q37" s="43"/>
      <c r="R37" s="55"/>
      <c r="S37" s="55"/>
      <c r="T37" s="55"/>
      <c r="U37" s="55"/>
      <c r="V37" s="55"/>
      <c r="W37" s="43"/>
      <c r="X37" s="55"/>
      <c r="Y37" s="43"/>
      <c r="Z37" s="55"/>
      <c r="AA37" s="43"/>
      <c r="AB37" s="44">
        <f>AA37*AB14</f>
        <v>0</v>
      </c>
      <c r="AC37" s="43"/>
      <c r="AD37" s="55"/>
      <c r="AE37" s="43"/>
      <c r="AF37" s="44"/>
      <c r="AG37" s="43"/>
      <c r="AH37" s="55"/>
      <c r="AI37" s="55"/>
      <c r="AJ37" s="55"/>
      <c r="AK37" s="43"/>
      <c r="AL37" s="55"/>
      <c r="AM37" s="43"/>
      <c r="AN37" s="55"/>
      <c r="AO37" s="43"/>
      <c r="AP37" s="55"/>
      <c r="AQ37" s="133"/>
      <c r="AR37" s="44">
        <f>AQ37*AR14</f>
        <v>0</v>
      </c>
      <c r="AS37" s="45"/>
      <c r="AT37" s="55"/>
      <c r="AU37" s="74">
        <f t="shared" si="0"/>
        <v>0</v>
      </c>
      <c r="AV37" s="98">
        <v>23</v>
      </c>
      <c r="AW37" s="99" t="s">
        <v>18</v>
      </c>
      <c r="AX37" s="21"/>
      <c r="AY37" s="21"/>
      <c r="AZ37" s="21"/>
      <c r="BA37" s="51"/>
    </row>
    <row r="38" spans="1:53">
      <c r="A38" s="98">
        <v>24</v>
      </c>
      <c r="B38" s="99" t="s">
        <v>70</v>
      </c>
      <c r="C38" s="43"/>
      <c r="D38" s="55"/>
      <c r="E38" s="43"/>
      <c r="F38" s="55"/>
      <c r="G38" s="43"/>
      <c r="H38" s="55"/>
      <c r="I38" s="55"/>
      <c r="J38" s="55"/>
      <c r="K38" s="43"/>
      <c r="L38" s="55"/>
      <c r="M38" s="43"/>
      <c r="N38" s="55"/>
      <c r="O38" s="43"/>
      <c r="P38" s="44">
        <f>O38*P14</f>
        <v>0</v>
      </c>
      <c r="Q38" s="43"/>
      <c r="R38" s="55"/>
      <c r="S38" s="55"/>
      <c r="T38" s="55"/>
      <c r="U38" s="55"/>
      <c r="V38" s="55"/>
      <c r="W38" s="43"/>
      <c r="X38" s="55"/>
      <c r="Y38" s="43"/>
      <c r="Z38" s="55"/>
      <c r="AA38" s="43"/>
      <c r="AB38" s="55"/>
      <c r="AC38" s="43"/>
      <c r="AD38" s="44"/>
      <c r="AE38" s="43"/>
      <c r="AF38" s="44"/>
      <c r="AG38" s="43"/>
      <c r="AH38" s="44">
        <f>AG38*AH14</f>
        <v>0</v>
      </c>
      <c r="AI38" s="55"/>
      <c r="AJ38" s="55"/>
      <c r="AK38" s="43"/>
      <c r="AL38" s="55"/>
      <c r="AM38" s="43"/>
      <c r="AN38" s="55"/>
      <c r="AO38" s="43"/>
      <c r="AP38" s="55"/>
      <c r="AQ38" s="55"/>
      <c r="AR38" s="55"/>
      <c r="AS38" s="45"/>
      <c r="AT38" s="55"/>
      <c r="AU38" s="74">
        <f t="shared" si="0"/>
        <v>0</v>
      </c>
      <c r="AV38" s="98">
        <v>24</v>
      </c>
      <c r="AW38" s="99" t="s">
        <v>70</v>
      </c>
      <c r="AX38" s="21"/>
      <c r="AY38" s="21"/>
      <c r="AZ38" s="21"/>
      <c r="BA38" s="51"/>
    </row>
    <row r="39" spans="1:53">
      <c r="A39" s="98">
        <v>25</v>
      </c>
      <c r="B39" s="99" t="s">
        <v>133</v>
      </c>
      <c r="C39" s="43"/>
      <c r="D39" s="55"/>
      <c r="E39" s="43"/>
      <c r="F39" s="55"/>
      <c r="G39" s="43"/>
      <c r="H39" s="55"/>
      <c r="I39" s="55"/>
      <c r="J39" s="55"/>
      <c r="K39" s="43"/>
      <c r="L39" s="55"/>
      <c r="M39" s="43"/>
      <c r="N39" s="44">
        <f>M39*N14</f>
        <v>0</v>
      </c>
      <c r="O39" s="43"/>
      <c r="P39" s="55"/>
      <c r="Q39" s="43"/>
      <c r="R39" s="55"/>
      <c r="S39" s="55"/>
      <c r="T39" s="55"/>
      <c r="U39" s="55"/>
      <c r="V39" s="55"/>
      <c r="W39" s="43"/>
      <c r="X39" s="55"/>
      <c r="Y39" s="43"/>
      <c r="Z39" s="55"/>
      <c r="AA39" s="43"/>
      <c r="AB39" s="55"/>
      <c r="AC39" s="43"/>
      <c r="AD39" s="55"/>
      <c r="AE39" s="43"/>
      <c r="AF39" s="44"/>
      <c r="AG39" s="43"/>
      <c r="AH39" s="55"/>
      <c r="AI39" s="55"/>
      <c r="AJ39" s="55"/>
      <c r="AK39" s="43"/>
      <c r="AL39" s="44"/>
      <c r="AM39" s="43"/>
      <c r="AN39" s="55"/>
      <c r="AO39" s="43"/>
      <c r="AP39" s="55"/>
      <c r="AQ39" s="55"/>
      <c r="AR39" s="55"/>
      <c r="AS39" s="45"/>
      <c r="AT39" s="55"/>
      <c r="AU39" s="74">
        <f t="shared" si="0"/>
        <v>0</v>
      </c>
      <c r="AV39" s="98">
        <v>25</v>
      </c>
      <c r="AW39" s="99" t="s">
        <v>133</v>
      </c>
      <c r="AX39" s="21"/>
      <c r="AY39" s="21"/>
      <c r="AZ39" s="21"/>
      <c r="BA39" s="51"/>
    </row>
    <row r="40" spans="1:53">
      <c r="A40" s="98">
        <v>26</v>
      </c>
      <c r="B40" s="99" t="s">
        <v>71</v>
      </c>
      <c r="C40" s="43"/>
      <c r="D40" s="55"/>
      <c r="E40" s="43"/>
      <c r="F40" s="55"/>
      <c r="G40" s="43"/>
      <c r="H40" s="55"/>
      <c r="I40" s="55"/>
      <c r="J40" s="55"/>
      <c r="K40" s="43"/>
      <c r="L40" s="55"/>
      <c r="M40" s="43"/>
      <c r="N40" s="55"/>
      <c r="O40" s="43"/>
      <c r="P40" s="55"/>
      <c r="Q40" s="43"/>
      <c r="R40" s="55"/>
      <c r="S40" s="55"/>
      <c r="T40" s="55"/>
      <c r="U40" s="55"/>
      <c r="V40" s="55"/>
      <c r="W40" s="43"/>
      <c r="X40" s="55"/>
      <c r="Y40" s="43"/>
      <c r="Z40" s="55"/>
      <c r="AA40" s="43"/>
      <c r="AB40" s="55"/>
      <c r="AC40" s="43"/>
      <c r="AD40" s="55"/>
      <c r="AE40" s="43"/>
      <c r="AF40" s="44"/>
      <c r="AG40" s="43"/>
      <c r="AH40" s="44"/>
      <c r="AI40" s="44"/>
      <c r="AJ40" s="44"/>
      <c r="AK40" s="43"/>
      <c r="AL40" s="55"/>
      <c r="AM40" s="84"/>
      <c r="AN40" s="44">
        <f>AM40*AN14</f>
        <v>0</v>
      </c>
      <c r="AO40" s="43"/>
      <c r="AP40" s="55"/>
      <c r="AQ40" s="55"/>
      <c r="AR40" s="55"/>
      <c r="AS40" s="45"/>
      <c r="AT40" s="55"/>
      <c r="AU40" s="74">
        <f t="shared" si="0"/>
        <v>0</v>
      </c>
      <c r="AV40" s="98">
        <v>26</v>
      </c>
      <c r="AW40" s="99" t="s">
        <v>71</v>
      </c>
      <c r="AX40" s="21"/>
      <c r="AY40" s="21"/>
      <c r="AZ40" s="21"/>
      <c r="BA40" s="51"/>
    </row>
    <row r="41" spans="1:53">
      <c r="A41" s="98">
        <v>27</v>
      </c>
      <c r="B41" s="99" t="s">
        <v>68</v>
      </c>
      <c r="C41" s="43"/>
      <c r="D41" s="55"/>
      <c r="E41" s="43"/>
      <c r="F41" s="55"/>
      <c r="G41" s="43"/>
      <c r="H41" s="55"/>
      <c r="I41" s="55"/>
      <c r="J41" s="55"/>
      <c r="K41" s="43"/>
      <c r="L41" s="55"/>
      <c r="M41" s="43"/>
      <c r="N41" s="55"/>
      <c r="O41" s="43"/>
      <c r="P41" s="55"/>
      <c r="Q41" s="43"/>
      <c r="R41" s="55"/>
      <c r="S41" s="55"/>
      <c r="T41" s="55"/>
      <c r="U41" s="55"/>
      <c r="V41" s="55"/>
      <c r="W41" s="43"/>
      <c r="X41" s="55"/>
      <c r="Y41" s="43"/>
      <c r="Z41" s="55"/>
      <c r="AA41" s="43"/>
      <c r="AB41" s="55"/>
      <c r="AC41" s="43"/>
      <c r="AD41" s="55"/>
      <c r="AE41" s="43"/>
      <c r="AF41" s="44">
        <f>AE41*AF14</f>
        <v>0</v>
      </c>
      <c r="AG41" s="43"/>
      <c r="AH41" s="55"/>
      <c r="AI41" s="55"/>
      <c r="AJ41" s="55"/>
      <c r="AK41" s="43"/>
      <c r="AL41" s="44"/>
      <c r="AM41" s="43"/>
      <c r="AN41" s="55"/>
      <c r="AO41" s="43"/>
      <c r="AP41" s="55"/>
      <c r="AQ41" s="55"/>
      <c r="AR41" s="55"/>
      <c r="AS41" s="45"/>
      <c r="AT41" s="55"/>
      <c r="AU41" s="74">
        <f t="shared" si="0"/>
        <v>0</v>
      </c>
      <c r="AV41" s="98">
        <v>27</v>
      </c>
      <c r="AW41" s="99" t="s">
        <v>68</v>
      </c>
      <c r="AX41" s="21"/>
      <c r="AY41" s="21"/>
      <c r="AZ41" s="21"/>
      <c r="BA41" s="51"/>
    </row>
    <row r="42" spans="1:53">
      <c r="A42" s="98">
        <v>28</v>
      </c>
      <c r="B42" s="99" t="s">
        <v>135</v>
      </c>
      <c r="C42" s="43"/>
      <c r="D42" s="55"/>
      <c r="E42" s="43"/>
      <c r="F42" s="55"/>
      <c r="G42" s="43"/>
      <c r="H42" s="55"/>
      <c r="I42" s="55"/>
      <c r="J42" s="55"/>
      <c r="K42" s="43"/>
      <c r="L42" s="55"/>
      <c r="M42" s="43"/>
      <c r="N42" s="55"/>
      <c r="O42" s="43"/>
      <c r="P42" s="44">
        <f>O42*P14</f>
        <v>0</v>
      </c>
      <c r="Q42" s="43"/>
      <c r="R42" s="55"/>
      <c r="S42" s="55"/>
      <c r="T42" s="55"/>
      <c r="U42" s="55"/>
      <c r="V42" s="55"/>
      <c r="W42" s="43"/>
      <c r="X42" s="55"/>
      <c r="Y42" s="43"/>
      <c r="Z42" s="55"/>
      <c r="AA42" s="43"/>
      <c r="AB42" s="55"/>
      <c r="AC42" s="43"/>
      <c r="AD42" s="55"/>
      <c r="AE42" s="43"/>
      <c r="AF42" s="44"/>
      <c r="AG42" s="43"/>
      <c r="AH42" s="55"/>
      <c r="AI42" s="55"/>
      <c r="AJ42" s="55"/>
      <c r="AK42" s="43"/>
      <c r="AL42" s="44"/>
      <c r="AM42" s="43"/>
      <c r="AN42" s="55"/>
      <c r="AO42" s="43"/>
      <c r="AP42" s="55"/>
      <c r="AQ42" s="55"/>
      <c r="AR42" s="55"/>
      <c r="AS42" s="45"/>
      <c r="AT42" s="55"/>
      <c r="AU42" s="74">
        <f t="shared" si="0"/>
        <v>0</v>
      </c>
      <c r="AV42" s="98">
        <v>28</v>
      </c>
      <c r="AW42" s="99" t="s">
        <v>135</v>
      </c>
      <c r="AX42" s="21"/>
      <c r="AY42" s="21"/>
      <c r="AZ42" s="21"/>
      <c r="BA42" s="51"/>
    </row>
    <row r="43" spans="1:53">
      <c r="A43" s="98">
        <v>29</v>
      </c>
      <c r="B43" s="99" t="s">
        <v>23</v>
      </c>
      <c r="C43" s="114"/>
      <c r="D43" s="44">
        <f>C43*D14</f>
        <v>0</v>
      </c>
      <c r="E43" s="43"/>
      <c r="F43" s="55"/>
      <c r="G43" s="43"/>
      <c r="H43" s="55"/>
      <c r="I43" s="55"/>
      <c r="J43" s="55"/>
      <c r="K43" s="43"/>
      <c r="L43" s="55"/>
      <c r="M43" s="43"/>
      <c r="N43" s="55"/>
      <c r="O43" s="43"/>
      <c r="P43" s="55"/>
      <c r="Q43" s="43"/>
      <c r="R43" s="55"/>
      <c r="S43" s="55"/>
      <c r="T43" s="55"/>
      <c r="U43" s="55"/>
      <c r="V43" s="55"/>
      <c r="W43" s="43"/>
      <c r="X43" s="55"/>
      <c r="Y43" s="43"/>
      <c r="Z43" s="55"/>
      <c r="AA43" s="43"/>
      <c r="AB43" s="55"/>
      <c r="AC43" s="43"/>
      <c r="AD43" s="55"/>
      <c r="AE43" s="43"/>
      <c r="AF43" s="44">
        <f>AE43*AF14</f>
        <v>0</v>
      </c>
      <c r="AG43" s="43"/>
      <c r="AH43" s="55"/>
      <c r="AI43" s="55"/>
      <c r="AJ43" s="44"/>
      <c r="AK43" s="43"/>
      <c r="AL43" s="44"/>
      <c r="AM43" s="43"/>
      <c r="AN43" s="55"/>
      <c r="AO43" s="43"/>
      <c r="AP43" s="55"/>
      <c r="AQ43" s="55"/>
      <c r="AR43" s="55"/>
      <c r="AS43" s="45"/>
      <c r="AT43" s="55"/>
      <c r="AU43" s="74">
        <f t="shared" si="0"/>
        <v>0</v>
      </c>
      <c r="AV43" s="98">
        <v>29</v>
      </c>
      <c r="AW43" s="99" t="s">
        <v>23</v>
      </c>
      <c r="AX43" s="21"/>
      <c r="AY43" s="21"/>
      <c r="AZ43" s="21"/>
      <c r="BA43" s="51"/>
    </row>
    <row r="44" spans="1:53">
      <c r="A44" s="98">
        <v>30</v>
      </c>
      <c r="B44" s="99" t="s">
        <v>28</v>
      </c>
      <c r="C44" s="43"/>
      <c r="D44" s="55"/>
      <c r="E44" s="43"/>
      <c r="F44" s="55"/>
      <c r="G44" s="43"/>
      <c r="H44" s="55"/>
      <c r="I44" s="55"/>
      <c r="J44" s="55"/>
      <c r="K44" s="43"/>
      <c r="L44" s="55"/>
      <c r="M44" s="43"/>
      <c r="N44" s="55"/>
      <c r="O44" s="43"/>
      <c r="P44" s="55"/>
      <c r="Q44" s="43"/>
      <c r="R44" s="55"/>
      <c r="S44" s="55"/>
      <c r="T44" s="55"/>
      <c r="U44" s="55"/>
      <c r="V44" s="55"/>
      <c r="W44" s="43"/>
      <c r="X44" s="55"/>
      <c r="Y44" s="43"/>
      <c r="Z44" s="55"/>
      <c r="AA44" s="43"/>
      <c r="AB44" s="55"/>
      <c r="AC44" s="43"/>
      <c r="AD44" s="55"/>
      <c r="AE44" s="43"/>
      <c r="AF44" s="44"/>
      <c r="AG44" s="43"/>
      <c r="AH44" s="55"/>
      <c r="AI44" s="55"/>
      <c r="AJ44" s="55"/>
      <c r="AK44" s="43"/>
      <c r="AL44" s="44"/>
      <c r="AM44" s="43"/>
      <c r="AN44" s="55"/>
      <c r="AO44" s="43"/>
      <c r="AP44" s="55"/>
      <c r="AQ44" s="55"/>
      <c r="AR44" s="55"/>
      <c r="AS44" s="45"/>
      <c r="AT44" s="44">
        <f>AS44*AT14</f>
        <v>0</v>
      </c>
      <c r="AU44" s="74">
        <f t="shared" si="0"/>
        <v>0</v>
      </c>
      <c r="AV44" s="98">
        <v>30</v>
      </c>
      <c r="AW44" s="99" t="s">
        <v>28</v>
      </c>
      <c r="AX44" s="21"/>
      <c r="AY44" s="21"/>
      <c r="AZ44" s="21"/>
      <c r="BA44" s="51"/>
    </row>
    <row r="45" spans="1:53">
      <c r="A45" s="98">
        <v>31</v>
      </c>
      <c r="B45" s="99" t="s">
        <v>66</v>
      </c>
      <c r="C45" s="43"/>
      <c r="D45" s="55"/>
      <c r="E45" s="43"/>
      <c r="F45" s="55"/>
      <c r="G45" s="43"/>
      <c r="H45" s="55"/>
      <c r="I45" s="55"/>
      <c r="J45" s="55"/>
      <c r="K45" s="43"/>
      <c r="L45" s="55"/>
      <c r="M45" s="43"/>
      <c r="N45" s="55"/>
      <c r="O45" s="83"/>
      <c r="P45" s="44">
        <f>O45*P14</f>
        <v>0</v>
      </c>
      <c r="Q45" s="43"/>
      <c r="R45" s="55"/>
      <c r="S45" s="84"/>
      <c r="T45" s="44">
        <f>S45*T14</f>
        <v>0</v>
      </c>
      <c r="U45" s="55"/>
      <c r="V45" s="55"/>
      <c r="W45" s="43"/>
      <c r="X45" s="55"/>
      <c r="Y45" s="43"/>
      <c r="Z45" s="55"/>
      <c r="AA45" s="43"/>
      <c r="AB45" s="55"/>
      <c r="AC45" s="43"/>
      <c r="AD45" s="55"/>
      <c r="AE45" s="43"/>
      <c r="AF45" s="44"/>
      <c r="AG45" s="43"/>
      <c r="AH45" s="55"/>
      <c r="AI45" s="55"/>
      <c r="AJ45" s="55"/>
      <c r="AK45" s="43"/>
      <c r="AL45" s="132">
        <f>AK45*AL14</f>
        <v>0</v>
      </c>
      <c r="AM45" s="43"/>
      <c r="AN45" s="44"/>
      <c r="AO45" s="43"/>
      <c r="AP45" s="55"/>
      <c r="AQ45" s="55"/>
      <c r="AR45" s="55"/>
      <c r="AS45" s="45"/>
      <c r="AT45" s="55"/>
      <c r="AU45" s="74">
        <f t="shared" si="0"/>
        <v>0</v>
      </c>
      <c r="AV45" s="98">
        <v>31</v>
      </c>
      <c r="AW45" s="99" t="s">
        <v>66</v>
      </c>
      <c r="AX45" s="21"/>
      <c r="AY45" s="21"/>
      <c r="AZ45" s="21"/>
      <c r="BA45" s="51"/>
    </row>
    <row r="46" spans="1:53">
      <c r="A46" s="98">
        <v>32</v>
      </c>
      <c r="B46" s="100" t="s">
        <v>67</v>
      </c>
      <c r="C46" s="43"/>
      <c r="D46" s="55"/>
      <c r="E46" s="43"/>
      <c r="F46" s="55"/>
      <c r="G46" s="43"/>
      <c r="H46" s="55"/>
      <c r="I46" s="55"/>
      <c r="J46" s="55"/>
      <c r="K46" s="43"/>
      <c r="L46" s="55"/>
      <c r="M46" s="43"/>
      <c r="N46" s="55"/>
      <c r="O46" s="43"/>
      <c r="P46" s="44">
        <f>O46*P14</f>
        <v>0</v>
      </c>
      <c r="Q46" s="43"/>
      <c r="R46" s="55"/>
      <c r="S46" s="55"/>
      <c r="T46" s="55"/>
      <c r="U46" s="55"/>
      <c r="V46" s="55"/>
      <c r="W46" s="43"/>
      <c r="X46" s="55"/>
      <c r="Y46" s="43"/>
      <c r="Z46" s="55"/>
      <c r="AA46" s="43"/>
      <c r="AB46" s="55"/>
      <c r="AC46" s="43"/>
      <c r="AD46" s="55"/>
      <c r="AE46" s="43"/>
      <c r="AF46" s="44"/>
      <c r="AG46" s="43"/>
      <c r="AH46" s="55"/>
      <c r="AI46" s="55"/>
      <c r="AJ46" s="55"/>
      <c r="AK46" s="43"/>
      <c r="AL46" s="55"/>
      <c r="AM46" s="43"/>
      <c r="AN46" s="55"/>
      <c r="AO46" s="43"/>
      <c r="AP46" s="55"/>
      <c r="AQ46" s="55"/>
      <c r="AR46" s="55"/>
      <c r="AS46" s="43"/>
      <c r="AT46" s="44"/>
      <c r="AU46" s="74">
        <f t="shared" si="0"/>
        <v>0</v>
      </c>
      <c r="AV46" s="98">
        <v>32</v>
      </c>
      <c r="AW46" s="100" t="s">
        <v>67</v>
      </c>
      <c r="AX46" s="21"/>
      <c r="AY46" s="21"/>
      <c r="AZ46" s="21"/>
      <c r="BA46" s="51"/>
    </row>
    <row r="47" spans="1:53">
      <c r="A47" s="98">
        <v>33</v>
      </c>
      <c r="B47" s="99" t="s">
        <v>140</v>
      </c>
      <c r="C47" s="43"/>
      <c r="D47" s="55"/>
      <c r="E47" s="43"/>
      <c r="F47" s="55"/>
      <c r="G47" s="43"/>
      <c r="H47" s="55"/>
      <c r="I47" s="55"/>
      <c r="J47" s="44"/>
      <c r="K47" s="43"/>
      <c r="L47" s="55"/>
      <c r="M47" s="43"/>
      <c r="N47" s="55"/>
      <c r="O47" s="43"/>
      <c r="P47" s="44"/>
      <c r="Q47" s="43"/>
      <c r="R47" s="55"/>
      <c r="S47" s="55"/>
      <c r="T47" s="55"/>
      <c r="U47" s="55"/>
      <c r="V47" s="55"/>
      <c r="W47" s="43"/>
      <c r="X47" s="44">
        <f>W47*X14</f>
        <v>0</v>
      </c>
      <c r="Y47" s="43"/>
      <c r="Z47" s="55"/>
      <c r="AA47" s="43"/>
      <c r="AB47" s="55"/>
      <c r="AC47" s="43"/>
      <c r="AD47" s="55"/>
      <c r="AE47" s="43"/>
      <c r="AF47" s="44"/>
      <c r="AG47" s="43"/>
      <c r="AH47" s="55"/>
      <c r="AI47" s="55"/>
      <c r="AJ47" s="55"/>
      <c r="AK47" s="43"/>
      <c r="AL47" s="55"/>
      <c r="AM47" s="43"/>
      <c r="AN47" s="55"/>
      <c r="AO47" s="43"/>
      <c r="AP47" s="55"/>
      <c r="AQ47" s="55"/>
      <c r="AR47" s="55"/>
      <c r="AS47" s="43"/>
      <c r="AT47" s="44"/>
      <c r="AU47" s="74">
        <f t="shared" si="0"/>
        <v>0</v>
      </c>
      <c r="AV47" s="98">
        <v>33</v>
      </c>
      <c r="AW47" s="99" t="s">
        <v>140</v>
      </c>
      <c r="AX47" s="21"/>
      <c r="AY47" s="21"/>
      <c r="AZ47" s="21"/>
      <c r="BA47" s="51"/>
    </row>
    <row r="48" spans="1:53">
      <c r="A48" s="98">
        <v>34</v>
      </c>
      <c r="B48" s="99" t="s">
        <v>145</v>
      </c>
      <c r="C48" s="43"/>
      <c r="D48" s="55"/>
      <c r="E48" s="43"/>
      <c r="F48" s="55"/>
      <c r="G48" s="43"/>
      <c r="H48" s="55"/>
      <c r="I48" s="55"/>
      <c r="J48" s="44"/>
      <c r="K48" s="43"/>
      <c r="L48" s="55"/>
      <c r="M48" s="43"/>
      <c r="N48" s="55"/>
      <c r="O48" s="43"/>
      <c r="P48" s="44"/>
      <c r="Q48" s="43"/>
      <c r="R48" s="55"/>
      <c r="S48" s="55"/>
      <c r="T48" s="55"/>
      <c r="U48" s="55"/>
      <c r="V48" s="55"/>
      <c r="W48" s="43"/>
      <c r="X48" s="55"/>
      <c r="Y48" s="43"/>
      <c r="Z48" s="55"/>
      <c r="AA48" s="43"/>
      <c r="AB48" s="55"/>
      <c r="AC48" s="43"/>
      <c r="AD48" s="55"/>
      <c r="AE48" s="43"/>
      <c r="AF48" s="44">
        <f>AE48*AF14</f>
        <v>0</v>
      </c>
      <c r="AG48" s="43"/>
      <c r="AH48" s="55"/>
      <c r="AI48" s="55"/>
      <c r="AJ48" s="55"/>
      <c r="AK48" s="43"/>
      <c r="AL48" s="55"/>
      <c r="AM48" s="43"/>
      <c r="AN48" s="55"/>
      <c r="AO48" s="43"/>
      <c r="AP48" s="55"/>
      <c r="AQ48" s="55"/>
      <c r="AR48" s="55"/>
      <c r="AS48" s="43"/>
      <c r="AT48" s="44"/>
      <c r="AU48" s="74">
        <f t="shared" si="0"/>
        <v>0</v>
      </c>
      <c r="AV48" s="98">
        <v>34</v>
      </c>
      <c r="AW48" s="99" t="s">
        <v>145</v>
      </c>
      <c r="AX48" s="118"/>
      <c r="AY48" s="118"/>
      <c r="AZ48" s="118"/>
      <c r="BA48" s="51"/>
    </row>
    <row r="49" spans="1:73">
      <c r="A49" s="98">
        <v>35</v>
      </c>
      <c r="B49" s="100" t="s">
        <v>148</v>
      </c>
      <c r="C49" s="43"/>
      <c r="D49" s="55"/>
      <c r="E49" s="43"/>
      <c r="F49" s="55"/>
      <c r="G49" s="43"/>
      <c r="H49" s="55"/>
      <c r="I49" s="55"/>
      <c r="J49" s="44"/>
      <c r="K49" s="43"/>
      <c r="L49" s="55"/>
      <c r="M49" s="43"/>
      <c r="N49" s="55"/>
      <c r="O49" s="43"/>
      <c r="P49" s="44"/>
      <c r="Q49" s="43"/>
      <c r="R49" s="55"/>
      <c r="S49" s="55"/>
      <c r="T49" s="55"/>
      <c r="U49" s="55"/>
      <c r="V49" s="55"/>
      <c r="W49" s="43"/>
      <c r="X49" s="55"/>
      <c r="Y49" s="43"/>
      <c r="Z49" s="55"/>
      <c r="AA49" s="43"/>
      <c r="AB49" s="55"/>
      <c r="AC49" s="43"/>
      <c r="AD49" s="55"/>
      <c r="AE49" s="43"/>
      <c r="AF49" s="44"/>
      <c r="AG49" s="43"/>
      <c r="AH49" s="55"/>
      <c r="AI49" s="55"/>
      <c r="AJ49" s="55"/>
      <c r="AK49" s="43"/>
      <c r="AL49" s="55"/>
      <c r="AM49" s="43"/>
      <c r="AN49" s="55"/>
      <c r="AO49" s="43"/>
      <c r="AP49" s="55"/>
      <c r="AQ49" s="55"/>
      <c r="AR49" s="55"/>
      <c r="AS49" s="43"/>
      <c r="AT49" s="44"/>
      <c r="AU49" s="74">
        <f t="shared" si="0"/>
        <v>0</v>
      </c>
      <c r="AV49" s="98">
        <v>35</v>
      </c>
      <c r="AW49" s="100" t="s">
        <v>148</v>
      </c>
      <c r="AX49" s="118"/>
      <c r="AY49" s="118"/>
      <c r="AZ49" s="118"/>
      <c r="BA49" s="51"/>
    </row>
    <row r="50" spans="1:73">
      <c r="A50" s="98">
        <v>36</v>
      </c>
      <c r="B50" s="99" t="s">
        <v>150</v>
      </c>
      <c r="C50" s="43"/>
      <c r="D50" s="55"/>
      <c r="E50" s="43"/>
      <c r="F50" s="55"/>
      <c r="G50" s="43"/>
      <c r="H50" s="55"/>
      <c r="I50" s="55"/>
      <c r="J50" s="44"/>
      <c r="K50" s="43"/>
      <c r="L50" s="55"/>
      <c r="M50" s="43"/>
      <c r="N50" s="55"/>
      <c r="O50" s="43"/>
      <c r="P50" s="44"/>
      <c r="Q50" s="43"/>
      <c r="R50" s="55"/>
      <c r="S50" s="55"/>
      <c r="T50" s="55"/>
      <c r="U50" s="55"/>
      <c r="V50" s="55"/>
      <c r="W50" s="43"/>
      <c r="X50" s="55"/>
      <c r="Y50" s="43"/>
      <c r="Z50" s="55"/>
      <c r="AA50" s="43"/>
      <c r="AB50" s="55"/>
      <c r="AC50" s="43"/>
      <c r="AD50" s="55"/>
      <c r="AE50" s="43"/>
      <c r="AF50" s="44"/>
      <c r="AG50" s="43"/>
      <c r="AH50" s="55"/>
      <c r="AI50" s="55"/>
      <c r="AJ50" s="55"/>
      <c r="AK50" s="43"/>
      <c r="AL50" s="55"/>
      <c r="AM50" s="43"/>
      <c r="AN50" s="44">
        <f>AM50*AN14</f>
        <v>0</v>
      </c>
      <c r="AO50" s="43"/>
      <c r="AP50" s="55"/>
      <c r="AQ50" s="55"/>
      <c r="AR50" s="55"/>
      <c r="AS50" s="43"/>
      <c r="AT50" s="44"/>
      <c r="AU50" s="74">
        <f t="shared" si="0"/>
        <v>0</v>
      </c>
      <c r="AV50" s="98">
        <v>36</v>
      </c>
      <c r="AW50" s="99" t="s">
        <v>150</v>
      </c>
      <c r="AX50" s="118"/>
      <c r="AY50" s="118"/>
      <c r="AZ50" s="118"/>
      <c r="BA50" s="51"/>
    </row>
    <row r="51" spans="1:73">
      <c r="A51" s="98">
        <v>37</v>
      </c>
      <c r="B51" s="100" t="s">
        <v>153</v>
      </c>
      <c r="C51" s="43"/>
      <c r="D51" s="55"/>
      <c r="E51" s="43"/>
      <c r="F51" s="55"/>
      <c r="G51" s="43"/>
      <c r="H51" s="55"/>
      <c r="I51" s="55"/>
      <c r="J51" s="44"/>
      <c r="K51" s="43"/>
      <c r="L51" s="55"/>
      <c r="M51" s="43"/>
      <c r="N51" s="55"/>
      <c r="O51" s="43"/>
      <c r="P51" s="44"/>
      <c r="Q51" s="43"/>
      <c r="R51" s="55"/>
      <c r="S51" s="55"/>
      <c r="T51" s="55"/>
      <c r="U51" s="55"/>
      <c r="V51" s="55"/>
      <c r="W51" s="43"/>
      <c r="X51" s="55"/>
      <c r="Y51" s="43"/>
      <c r="Z51" s="55"/>
      <c r="AA51" s="43"/>
      <c r="AB51" s="55"/>
      <c r="AC51" s="43"/>
      <c r="AD51" s="55"/>
      <c r="AE51" s="43"/>
      <c r="AF51" s="44"/>
      <c r="AG51" s="43"/>
      <c r="AH51" s="55"/>
      <c r="AI51" s="55"/>
      <c r="AJ51" s="55"/>
      <c r="AK51" s="43"/>
      <c r="AL51" s="44">
        <f>AK51*AL14</f>
        <v>0</v>
      </c>
      <c r="AM51" s="43"/>
      <c r="AN51" s="55"/>
      <c r="AO51" s="43"/>
      <c r="AP51" s="55"/>
      <c r="AQ51" s="55"/>
      <c r="AR51" s="55"/>
      <c r="AS51" s="43"/>
      <c r="AT51" s="44"/>
      <c r="AU51" s="74">
        <f t="shared" si="0"/>
        <v>0</v>
      </c>
      <c r="AV51" s="98">
        <v>37</v>
      </c>
      <c r="AW51" s="100" t="s">
        <v>153</v>
      </c>
      <c r="AX51" s="118"/>
      <c r="AY51" s="118"/>
      <c r="AZ51" s="118"/>
      <c r="BA51" s="51"/>
    </row>
    <row r="52" spans="1:73">
      <c r="A52" s="98">
        <v>38</v>
      </c>
      <c r="B52" s="100" t="s">
        <v>177</v>
      </c>
      <c r="C52" s="43"/>
      <c r="D52" s="55"/>
      <c r="E52" s="43"/>
      <c r="F52" s="55"/>
      <c r="G52" s="43"/>
      <c r="H52" s="55"/>
      <c r="I52" s="55"/>
      <c r="J52" s="44"/>
      <c r="K52" s="43"/>
      <c r="L52" s="55"/>
      <c r="M52" s="43"/>
      <c r="N52" s="55"/>
      <c r="O52" s="43"/>
      <c r="P52" s="44"/>
      <c r="Q52" s="43"/>
      <c r="R52" s="55"/>
      <c r="S52" s="55"/>
      <c r="T52" s="55"/>
      <c r="U52" s="55"/>
      <c r="V52" s="55"/>
      <c r="W52" s="43"/>
      <c r="X52" s="55"/>
      <c r="Y52" s="43"/>
      <c r="Z52" s="55"/>
      <c r="AA52" s="43"/>
      <c r="AB52" s="55"/>
      <c r="AC52" s="43"/>
      <c r="AD52" s="55"/>
      <c r="AE52" s="43"/>
      <c r="AF52" s="44"/>
      <c r="AG52" s="43"/>
      <c r="AH52" s="55"/>
      <c r="AI52" s="55"/>
      <c r="AJ52" s="55"/>
      <c r="AK52" s="43"/>
      <c r="AL52" s="55"/>
      <c r="AM52" s="43"/>
      <c r="AN52" s="55"/>
      <c r="AO52" s="43"/>
      <c r="AP52" s="55"/>
      <c r="AQ52" s="55"/>
      <c r="AR52" s="55"/>
      <c r="AS52" s="43"/>
      <c r="AT52" s="44"/>
      <c r="AU52" s="74">
        <f t="shared" si="0"/>
        <v>0</v>
      </c>
      <c r="AV52" s="98">
        <v>38</v>
      </c>
      <c r="AW52" s="100" t="s">
        <v>177</v>
      </c>
      <c r="AX52" s="129"/>
      <c r="AY52" s="129"/>
      <c r="AZ52" s="129"/>
      <c r="BA52" s="51"/>
    </row>
    <row r="53" spans="1:73">
      <c r="A53" s="98">
        <v>39</v>
      </c>
      <c r="B53" s="99" t="s">
        <v>24</v>
      </c>
      <c r="C53" s="43"/>
      <c r="D53" s="55"/>
      <c r="E53" s="43"/>
      <c r="F53" s="55"/>
      <c r="G53" s="43"/>
      <c r="H53" s="55"/>
      <c r="I53" s="55"/>
      <c r="J53" s="44">
        <f>I53*J14</f>
        <v>0</v>
      </c>
      <c r="K53" s="43"/>
      <c r="L53" s="55"/>
      <c r="M53" s="43"/>
      <c r="N53" s="55"/>
      <c r="O53" s="43"/>
      <c r="P53" s="44"/>
      <c r="Q53" s="43"/>
      <c r="R53" s="55"/>
      <c r="S53" s="55"/>
      <c r="T53" s="55"/>
      <c r="U53" s="55"/>
      <c r="V53" s="55"/>
      <c r="W53" s="43"/>
      <c r="X53" s="55"/>
      <c r="Y53" s="43"/>
      <c r="Z53" s="55"/>
      <c r="AA53" s="43"/>
      <c r="AB53" s="55"/>
      <c r="AC53" s="43"/>
      <c r="AD53" s="55"/>
      <c r="AE53" s="43"/>
      <c r="AF53" s="44"/>
      <c r="AG53" s="43"/>
      <c r="AH53" s="55"/>
      <c r="AI53" s="55"/>
      <c r="AJ53" s="55"/>
      <c r="AK53" s="43"/>
      <c r="AL53" s="55"/>
      <c r="AM53" s="43"/>
      <c r="AN53" s="55"/>
      <c r="AO53" s="43"/>
      <c r="AP53" s="55"/>
      <c r="AQ53" s="55"/>
      <c r="AR53" s="55"/>
      <c r="AS53" s="43"/>
      <c r="AT53" s="44"/>
      <c r="AU53" s="74">
        <f t="shared" si="0"/>
        <v>0</v>
      </c>
      <c r="AV53" s="98">
        <v>39</v>
      </c>
      <c r="AW53" s="99" t="s">
        <v>24</v>
      </c>
      <c r="AX53" s="134"/>
      <c r="AY53" s="134"/>
      <c r="AZ53" s="134"/>
      <c r="BA53" s="51"/>
    </row>
    <row r="54" spans="1:73" ht="15.75" customHeight="1">
      <c r="A54" s="212" t="s">
        <v>167</v>
      </c>
      <c r="B54" s="213"/>
      <c r="C54" s="146" t="s">
        <v>77</v>
      </c>
      <c r="D54" s="147"/>
      <c r="E54" s="147"/>
      <c r="F54" s="147"/>
      <c r="G54" s="147"/>
      <c r="H54" s="147"/>
      <c r="I54" s="147"/>
      <c r="J54" s="147"/>
      <c r="K54" s="147"/>
      <c r="L54" s="147"/>
      <c r="M54" s="147"/>
      <c r="N54" s="154" t="s">
        <v>80</v>
      </c>
      <c r="O54" s="154"/>
      <c r="P54" s="147"/>
      <c r="Q54" s="147"/>
      <c r="R54" s="147"/>
      <c r="S54" s="147"/>
      <c r="T54" s="147"/>
      <c r="U54" s="147"/>
      <c r="V54" s="147"/>
      <c r="W54" s="147"/>
      <c r="X54" s="147"/>
      <c r="Y54" s="159"/>
      <c r="Z54" s="159"/>
      <c r="AA54" s="159"/>
      <c r="AB54" s="159"/>
      <c r="AC54" s="71"/>
      <c r="AD54" s="21"/>
      <c r="AE54" s="146" t="s">
        <v>81</v>
      </c>
      <c r="AF54" s="147"/>
      <c r="AG54" s="147"/>
      <c r="AH54" s="147"/>
      <c r="AI54" s="147"/>
      <c r="AJ54" s="147"/>
      <c r="AK54" s="147"/>
      <c r="AL54" s="147"/>
      <c r="AM54" s="147"/>
      <c r="AN54" s="147"/>
      <c r="AO54" s="147"/>
      <c r="AP54" s="214" t="s">
        <v>42</v>
      </c>
      <c r="AQ54" s="214"/>
      <c r="AR54" s="214"/>
      <c r="AS54" s="214"/>
      <c r="AT54" s="215" t="s">
        <v>84</v>
      </c>
      <c r="AU54" s="158"/>
      <c r="AV54" s="158"/>
      <c r="AW54" s="158"/>
      <c r="AX54" s="158"/>
      <c r="AY54" s="158"/>
      <c r="AZ54" s="158"/>
      <c r="BA54" s="46"/>
      <c r="BB54" s="7"/>
      <c r="BC54" s="8"/>
      <c r="BD54" s="7"/>
      <c r="BE54" s="8"/>
      <c r="BF54" s="7"/>
      <c r="BG54" s="8"/>
      <c r="BH54" s="7"/>
      <c r="BI54" s="8"/>
      <c r="BJ54" s="7"/>
      <c r="BK54" s="8"/>
      <c r="BL54" s="7"/>
      <c r="BM54" s="8"/>
      <c r="BN54" s="7"/>
      <c r="BO54" s="8"/>
      <c r="BP54" s="9"/>
      <c r="BQ54" s="10"/>
      <c r="BR54" s="10"/>
    </row>
    <row r="55" spans="1:73" ht="9.75" customHeight="1">
      <c r="A55" s="6"/>
      <c r="B55" s="7"/>
      <c r="C55" s="86"/>
      <c r="D55" s="30"/>
      <c r="E55" s="30"/>
      <c r="F55" s="31"/>
      <c r="G55" s="148" t="s">
        <v>33</v>
      </c>
      <c r="H55" s="216"/>
      <c r="I55" s="97"/>
      <c r="J55" s="97"/>
      <c r="K55" s="148" t="s">
        <v>43</v>
      </c>
      <c r="L55" s="148"/>
      <c r="M55" s="149"/>
      <c r="Q55" s="152" t="s">
        <v>33</v>
      </c>
      <c r="R55" s="152"/>
      <c r="S55" s="121"/>
      <c r="T55" s="121"/>
      <c r="U55" s="121"/>
      <c r="V55" s="121"/>
      <c r="W55" s="148"/>
      <c r="X55" s="149"/>
      <c r="Y55" s="36"/>
      <c r="Z55" s="36"/>
      <c r="AA55" s="24"/>
      <c r="AB55" s="23"/>
      <c r="AC55" s="6"/>
      <c r="AD55" s="24"/>
      <c r="AE55" s="86"/>
      <c r="AF55" s="30"/>
      <c r="AG55" s="30"/>
      <c r="AH55" s="31"/>
      <c r="AI55" s="31"/>
      <c r="AJ55" s="31"/>
      <c r="AK55" s="148" t="s">
        <v>33</v>
      </c>
      <c r="AL55" s="216"/>
      <c r="AM55" s="148" t="s">
        <v>46</v>
      </c>
      <c r="AN55" s="148"/>
      <c r="AO55" s="149"/>
      <c r="AT55" s="39" t="s">
        <v>33</v>
      </c>
      <c r="AU55" s="152"/>
      <c r="AV55" s="152"/>
      <c r="AW55" s="148" t="s">
        <v>32</v>
      </c>
      <c r="AX55" s="150"/>
      <c r="AY55" s="150"/>
      <c r="AZ55" s="220"/>
      <c r="BA55" s="48"/>
      <c r="BB55" s="7"/>
      <c r="BC55" s="8"/>
      <c r="BD55" s="7"/>
      <c r="BE55" s="8"/>
      <c r="BF55" s="7"/>
      <c r="BG55" s="8"/>
      <c r="BH55" s="7"/>
      <c r="BI55" s="8"/>
      <c r="BJ55" s="7"/>
      <c r="BK55" s="8"/>
      <c r="BL55" s="7"/>
      <c r="BM55" s="8"/>
      <c r="BN55" s="7"/>
      <c r="BO55" s="8"/>
      <c r="BP55" s="9"/>
      <c r="BQ55" s="10"/>
      <c r="BR55" s="10"/>
    </row>
    <row r="56" spans="1:73" ht="10.5" customHeight="1">
      <c r="A56" s="6"/>
      <c r="B56" s="7"/>
      <c r="C56" s="32"/>
      <c r="D56" s="87"/>
      <c r="E56" s="87"/>
      <c r="F56" s="87"/>
      <c r="G56" s="87"/>
      <c r="H56" s="87"/>
      <c r="I56" s="93"/>
      <c r="J56" s="93"/>
      <c r="K56" s="87"/>
      <c r="L56" s="87"/>
      <c r="M56" s="87"/>
      <c r="N56" s="87"/>
      <c r="O56" s="87"/>
      <c r="P56" s="87"/>
      <c r="Q56" s="87"/>
      <c r="R56" s="87"/>
      <c r="S56" s="124"/>
      <c r="T56" s="124"/>
      <c r="U56" s="124"/>
      <c r="V56" s="124"/>
      <c r="W56" s="7"/>
      <c r="X56" s="8"/>
      <c r="Y56" s="36"/>
      <c r="Z56" s="36"/>
      <c r="AA56" s="24"/>
      <c r="AB56" s="23"/>
      <c r="AC56" s="6"/>
      <c r="AD56" s="24"/>
      <c r="AE56" s="32"/>
      <c r="AF56" s="87"/>
      <c r="AG56" s="87"/>
      <c r="AH56" s="87"/>
      <c r="AI56" s="87"/>
      <c r="AJ56" s="87"/>
      <c r="AK56" s="87"/>
      <c r="AL56" s="87"/>
      <c r="AM56" s="87"/>
      <c r="AN56" s="87"/>
      <c r="AO56" s="87"/>
      <c r="AP56" s="87"/>
      <c r="AQ56" s="124"/>
      <c r="AR56" s="124"/>
      <c r="AS56" s="87"/>
      <c r="AT56" s="87"/>
      <c r="AU56" s="87"/>
      <c r="AV56" s="87"/>
      <c r="AW56" s="7"/>
      <c r="AX56" s="8"/>
      <c r="AY56" s="7"/>
      <c r="AZ56" s="8"/>
      <c r="BA56" s="49"/>
      <c r="BB56" s="7"/>
      <c r="BC56" s="8"/>
      <c r="BD56" s="7"/>
      <c r="BE56" s="8"/>
      <c r="BF56" s="7"/>
      <c r="BG56" s="8"/>
      <c r="BH56" s="7"/>
      <c r="BI56" s="8"/>
      <c r="BJ56" s="7"/>
      <c r="BK56" s="8"/>
      <c r="BL56" s="7"/>
      <c r="BM56" s="8"/>
      <c r="BN56" s="7"/>
      <c r="BO56" s="8"/>
      <c r="BP56" s="9"/>
      <c r="BQ56" s="10"/>
      <c r="BR56" s="10"/>
    </row>
    <row r="57" spans="1:73" ht="15.75" customHeight="1">
      <c r="A57" s="33"/>
      <c r="B57" s="34"/>
      <c r="C57" s="157" t="s">
        <v>78</v>
      </c>
      <c r="D57" s="157"/>
      <c r="E57" s="157"/>
      <c r="F57" s="157"/>
      <c r="G57" s="157"/>
      <c r="H57" s="157"/>
      <c r="I57" s="157"/>
      <c r="J57" s="157"/>
      <c r="K57" s="157"/>
      <c r="L57" s="157"/>
      <c r="M57" s="157"/>
      <c r="N57" s="214" t="s">
        <v>44</v>
      </c>
      <c r="O57" s="214"/>
      <c r="P57" s="215" t="s">
        <v>79</v>
      </c>
      <c r="Q57" s="215"/>
      <c r="R57" s="215"/>
      <c r="S57" s="215"/>
      <c r="T57" s="215"/>
      <c r="U57" s="215"/>
      <c r="V57" s="215"/>
      <c r="W57" s="215"/>
      <c r="X57" s="215"/>
      <c r="Y57" s="150"/>
      <c r="Z57" s="150"/>
      <c r="AA57" s="24"/>
      <c r="AB57" s="23"/>
      <c r="AC57" s="37"/>
      <c r="AD57" s="36"/>
      <c r="AE57" s="157" t="s">
        <v>82</v>
      </c>
      <c r="AF57" s="157"/>
      <c r="AG57" s="157"/>
      <c r="AH57" s="157"/>
      <c r="AI57" s="157"/>
      <c r="AJ57" s="157"/>
      <c r="AK57" s="157"/>
      <c r="AL57" s="157"/>
      <c r="AM57" s="157"/>
      <c r="AN57" s="157"/>
      <c r="AO57" s="157"/>
      <c r="AP57" s="214" t="s">
        <v>44</v>
      </c>
      <c r="AQ57" s="214"/>
      <c r="AR57" s="214"/>
      <c r="AS57" s="214"/>
      <c r="AT57" s="215" t="s">
        <v>83</v>
      </c>
      <c r="AU57" s="215"/>
      <c r="AV57" s="215"/>
      <c r="AW57" s="215"/>
      <c r="AX57" s="215"/>
      <c r="AY57" s="215"/>
      <c r="AZ57" s="215"/>
      <c r="BA57" s="47"/>
      <c r="BB57" s="7"/>
      <c r="BC57" s="8"/>
      <c r="BD57" s="7"/>
      <c r="BE57" s="8"/>
      <c r="BF57" s="7"/>
      <c r="BG57" s="8"/>
      <c r="BH57" s="7"/>
      <c r="BI57" s="8"/>
      <c r="BJ57" s="7"/>
      <c r="BK57" s="8"/>
      <c r="BL57" s="7"/>
      <c r="BM57" s="8"/>
      <c r="BN57" s="7"/>
      <c r="BO57" s="8"/>
      <c r="BP57" s="9"/>
      <c r="BQ57" s="10"/>
      <c r="BR57" s="10"/>
    </row>
    <row r="58" spans="1:73" ht="9" customHeight="1">
      <c r="A58" s="6"/>
      <c r="B58" s="7"/>
      <c r="C58" s="7"/>
      <c r="D58" s="152"/>
      <c r="E58" s="152"/>
      <c r="F58" s="152" t="s">
        <v>33</v>
      </c>
      <c r="G58" s="152"/>
      <c r="H58" s="35"/>
      <c r="I58" s="35"/>
      <c r="J58" s="35"/>
      <c r="K58" s="148" t="s">
        <v>45</v>
      </c>
      <c r="L58" s="211"/>
      <c r="M58" s="211"/>
      <c r="Q58" s="152" t="s">
        <v>33</v>
      </c>
      <c r="R58" s="152"/>
      <c r="S58" s="121"/>
      <c r="T58" s="121"/>
      <c r="U58" s="121"/>
      <c r="V58" s="121"/>
      <c r="W58" s="148"/>
      <c r="X58" s="149"/>
      <c r="Y58" s="36"/>
      <c r="Z58" s="36"/>
      <c r="AA58" s="24"/>
      <c r="AB58" s="23"/>
      <c r="AC58" s="6"/>
      <c r="AD58" s="24"/>
      <c r="AE58" s="7"/>
      <c r="AF58" s="152"/>
      <c r="AG58" s="152"/>
      <c r="AH58" s="152" t="s">
        <v>33</v>
      </c>
      <c r="AI58" s="152"/>
      <c r="AJ58" s="152"/>
      <c r="AK58" s="152"/>
      <c r="AL58" s="35"/>
      <c r="AM58" s="148" t="s">
        <v>47</v>
      </c>
      <c r="AN58" s="211"/>
      <c r="AO58" s="211"/>
      <c r="AT58" s="39" t="s">
        <v>33</v>
      </c>
      <c r="AU58" s="152"/>
      <c r="AV58" s="152"/>
      <c r="AW58" s="148" t="s">
        <v>32</v>
      </c>
      <c r="AX58" s="158"/>
      <c r="AY58" s="158"/>
      <c r="AZ58" s="38"/>
      <c r="BA58" s="48"/>
      <c r="BB58" s="7"/>
      <c r="BC58" s="8"/>
      <c r="BD58" s="7"/>
      <c r="BE58" s="8"/>
      <c r="BF58" s="7"/>
      <c r="BG58" s="8"/>
      <c r="BH58" s="7"/>
      <c r="BI58" s="8"/>
      <c r="BJ58" s="7"/>
      <c r="BK58" s="8"/>
      <c r="BL58" s="7"/>
      <c r="BM58" s="8"/>
      <c r="BN58" s="7"/>
      <c r="BO58" s="8"/>
      <c r="BP58" s="9"/>
      <c r="BQ58" s="10"/>
      <c r="BR58" s="10"/>
      <c r="BU58" s="10"/>
    </row>
    <row r="59" spans="1:73" ht="15" customHeight="1">
      <c r="A59" s="25"/>
      <c r="B59" s="25"/>
      <c r="C59" s="6"/>
      <c r="D59" s="7"/>
      <c r="E59" s="32"/>
      <c r="F59" s="87"/>
      <c r="G59" s="87"/>
      <c r="H59" s="87"/>
      <c r="I59" s="93"/>
      <c r="J59" s="93"/>
      <c r="K59" s="87"/>
      <c r="L59" s="87"/>
      <c r="M59" s="87"/>
      <c r="N59" s="87"/>
      <c r="O59" s="87"/>
      <c r="P59" s="87"/>
      <c r="Q59" s="87"/>
      <c r="R59" s="87"/>
      <c r="S59" s="124"/>
      <c r="T59" s="124"/>
      <c r="U59" s="124"/>
      <c r="V59" s="124"/>
      <c r="W59" s="7"/>
      <c r="X59" s="8"/>
      <c r="Y59" s="7"/>
      <c r="Z59" s="8"/>
      <c r="AA59" s="26"/>
      <c r="AB59" s="26"/>
      <c r="AC59" s="26"/>
      <c r="AD59" s="26"/>
      <c r="AE59" s="26"/>
      <c r="AF59" s="26"/>
      <c r="AG59" s="26"/>
      <c r="AH59" s="23"/>
      <c r="AI59" s="23"/>
      <c r="AJ59" s="23"/>
      <c r="AK59" s="24"/>
      <c r="AL59" s="27"/>
      <c r="AM59" s="27"/>
      <c r="AN59" s="27"/>
      <c r="AO59" s="27"/>
      <c r="AP59" s="27"/>
      <c r="AQ59" s="27"/>
      <c r="AR59" s="27"/>
      <c r="AS59" s="27"/>
      <c r="AT59" s="27"/>
      <c r="AU59" s="27"/>
      <c r="AV59" s="27"/>
      <c r="AW59" s="27"/>
      <c r="AX59" s="24"/>
      <c r="AY59" s="23"/>
      <c r="AZ59" s="24"/>
      <c r="BA59" s="23"/>
      <c r="BB59" s="26"/>
      <c r="BC59" s="26"/>
      <c r="BD59" s="26"/>
      <c r="BE59" s="26"/>
      <c r="BF59" s="26"/>
      <c r="BG59" s="26"/>
      <c r="BH59" s="26"/>
      <c r="BI59" s="26"/>
      <c r="BJ59" s="26"/>
      <c r="BK59" s="23"/>
      <c r="BL59" s="24"/>
      <c r="BM59" s="27"/>
      <c r="BN59" s="27"/>
      <c r="BO59" s="27"/>
      <c r="BP59" s="27"/>
      <c r="BQ59" s="27"/>
      <c r="BR59" s="27"/>
      <c r="BS59" s="27"/>
      <c r="BT59" s="27"/>
      <c r="BU59" s="27"/>
    </row>
    <row r="60" spans="1:73" ht="11.25" customHeight="1">
      <c r="C60" s="33"/>
      <c r="D60" s="34"/>
      <c r="E60" s="157"/>
      <c r="F60" s="157"/>
      <c r="G60" s="157"/>
      <c r="H60" s="157"/>
      <c r="I60" s="157"/>
      <c r="J60" s="157"/>
      <c r="K60" s="157"/>
      <c r="L60" s="157"/>
      <c r="M60" s="157"/>
      <c r="N60" s="157"/>
      <c r="O60" s="157"/>
      <c r="P60" s="214"/>
      <c r="Q60" s="214"/>
      <c r="R60" s="215"/>
      <c r="S60" s="215"/>
      <c r="T60" s="215"/>
      <c r="U60" s="215"/>
      <c r="V60" s="215"/>
      <c r="W60" s="215"/>
      <c r="X60" s="215"/>
      <c r="Y60" s="215"/>
      <c r="Z60" s="215"/>
      <c r="AB60" s="11"/>
      <c r="AC60" s="11"/>
      <c r="AD60" s="11"/>
      <c r="AE60" s="11"/>
      <c r="AF60" s="11"/>
      <c r="AG60" s="11"/>
      <c r="AM60" s="17"/>
      <c r="AN60" s="17"/>
      <c r="AO60" s="17"/>
      <c r="AP60" s="17"/>
      <c r="AQ60" s="17"/>
      <c r="AR60" s="17"/>
      <c r="AS60" s="17"/>
      <c r="AT60" s="17"/>
      <c r="AU60" s="17"/>
      <c r="AV60" s="17"/>
      <c r="BP60" s="3"/>
    </row>
    <row r="61" spans="1:73" ht="15.75" customHeight="1">
      <c r="C61" s="6"/>
      <c r="D61" s="7"/>
      <c r="E61" s="7"/>
      <c r="F61" s="152"/>
      <c r="G61" s="152"/>
      <c r="H61" s="152"/>
      <c r="I61" s="152"/>
      <c r="J61" s="152"/>
      <c r="K61" s="152"/>
      <c r="L61" s="35"/>
      <c r="M61" s="148"/>
      <c r="N61" s="211"/>
      <c r="O61" s="211"/>
      <c r="X61" s="148"/>
      <c r="Y61" s="148"/>
      <c r="Z61" s="149"/>
    </row>
  </sheetData>
  <mergeCells count="107">
    <mergeCell ref="F61:G61"/>
    <mergeCell ref="H61:K61"/>
    <mergeCell ref="M61:O61"/>
    <mergeCell ref="X61:Z61"/>
    <mergeCell ref="AH58:AK58"/>
    <mergeCell ref="AM58:AO58"/>
    <mergeCell ref="AU58:AV58"/>
    <mergeCell ref="AW58:AY58"/>
    <mergeCell ref="E60:O60"/>
    <mergeCell ref="P60:Q60"/>
    <mergeCell ref="R60:Z60"/>
    <mergeCell ref="D58:E58"/>
    <mergeCell ref="F58:G58"/>
    <mergeCell ref="K58:M58"/>
    <mergeCell ref="Q58:R58"/>
    <mergeCell ref="W58:X58"/>
    <mergeCell ref="AF58:AG58"/>
    <mergeCell ref="AT57:AZ57"/>
    <mergeCell ref="AT54:AZ54"/>
    <mergeCell ref="G55:H55"/>
    <mergeCell ref="K55:M55"/>
    <mergeCell ref="Q55:R55"/>
    <mergeCell ref="W55:X55"/>
    <mergeCell ref="AK55:AL55"/>
    <mergeCell ref="AM55:AO55"/>
    <mergeCell ref="AU55:AV55"/>
    <mergeCell ref="AW55:AZ55"/>
    <mergeCell ref="C57:M57"/>
    <mergeCell ref="N57:O57"/>
    <mergeCell ref="P57:Z57"/>
    <mergeCell ref="AE57:AO57"/>
    <mergeCell ref="AP57:AS57"/>
    <mergeCell ref="A54:B54"/>
    <mergeCell ref="C54:M54"/>
    <mergeCell ref="N54:AB54"/>
    <mergeCell ref="AE54:AO54"/>
    <mergeCell ref="AP54:AS54"/>
    <mergeCell ref="Y13:Y14"/>
    <mergeCell ref="AA13:AA14"/>
    <mergeCell ref="AC13:AC14"/>
    <mergeCell ref="AE13:AE14"/>
    <mergeCell ref="AG13:AG14"/>
    <mergeCell ref="AI13:AI14"/>
    <mergeCell ref="S13:S14"/>
    <mergeCell ref="U13:U14"/>
    <mergeCell ref="AQ13:AQ14"/>
    <mergeCell ref="AV12:AV14"/>
    <mergeCell ref="AW12:AW14"/>
    <mergeCell ref="C13:C14"/>
    <mergeCell ref="E13:E14"/>
    <mergeCell ref="G13:G14"/>
    <mergeCell ref="K13:K14"/>
    <mergeCell ref="M13:M14"/>
    <mergeCell ref="O13:O14"/>
    <mergeCell ref="Q13:Q14"/>
    <mergeCell ref="W13:W14"/>
    <mergeCell ref="AG12:AH12"/>
    <mergeCell ref="AI12:AJ12"/>
    <mergeCell ref="AK12:AL12"/>
    <mergeCell ref="AM12:AN12"/>
    <mergeCell ref="AO12:AP12"/>
    <mergeCell ref="AS12:AT12"/>
    <mergeCell ref="AK13:AK14"/>
    <mergeCell ref="AM13:AM14"/>
    <mergeCell ref="AO13:AO14"/>
    <mergeCell ref="AS13:AS14"/>
    <mergeCell ref="S12:T12"/>
    <mergeCell ref="U12:V12"/>
    <mergeCell ref="AQ12:AR12"/>
    <mergeCell ref="C9:E9"/>
    <mergeCell ref="F9:H9"/>
    <mergeCell ref="B10:L10"/>
    <mergeCell ref="C11:H11"/>
    <mergeCell ref="I11:L11"/>
    <mergeCell ref="AE12:AF12"/>
    <mergeCell ref="AC11:AF11"/>
    <mergeCell ref="AG11:AT11"/>
    <mergeCell ref="A12:A14"/>
    <mergeCell ref="B12:B14"/>
    <mergeCell ref="C12:D12"/>
    <mergeCell ref="E12:F12"/>
    <mergeCell ref="G12:H12"/>
    <mergeCell ref="K12:L12"/>
    <mergeCell ref="M12:N12"/>
    <mergeCell ref="O12:P12"/>
    <mergeCell ref="M11:AB11"/>
    <mergeCell ref="I12:J12"/>
    <mergeCell ref="I13:I14"/>
    <mergeCell ref="Q12:R12"/>
    <mergeCell ref="W12:X12"/>
    <mergeCell ref="Y12:Z12"/>
    <mergeCell ref="AA12:AB12"/>
    <mergeCell ref="AC12:AD12"/>
    <mergeCell ref="C8:E8"/>
    <mergeCell ref="F8:H8"/>
    <mergeCell ref="R8:AC8"/>
    <mergeCell ref="C1:K1"/>
    <mergeCell ref="A2:B2"/>
    <mergeCell ref="C2:M2"/>
    <mergeCell ref="C3:H3"/>
    <mergeCell ref="K3:M3"/>
    <mergeCell ref="N4:Q4"/>
    <mergeCell ref="C6:O6"/>
    <mergeCell ref="A5:D5"/>
    <mergeCell ref="L5:R5"/>
    <mergeCell ref="W6:Z6"/>
    <mergeCell ref="R7:AD7"/>
  </mergeCells>
  <pageMargins left="0" right="0" top="0" bottom="0" header="0" footer="0"/>
  <pageSetup paperSize="9" scale="6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S60"/>
  <sheetViews>
    <sheetView view="pageBreakPreview" zoomScale="110" zoomScaleSheetLayoutView="110" workbookViewId="0">
      <pane xSplit="2" ySplit="14" topLeftCell="AE15" activePane="bottomRight" state="frozen"/>
      <selection pane="topRight" activeCell="C1" sqref="C1"/>
      <selection pane="bottomLeft" activeCell="A9" sqref="A9"/>
      <selection pane="bottomRight" activeCell="AI23" sqref="AI23"/>
    </sheetView>
  </sheetViews>
  <sheetFormatPr defaultRowHeight="15"/>
  <cols>
    <col min="1" max="1" width="4.28515625" customWidth="1"/>
    <col min="2" max="2" width="26.28515625" customWidth="1"/>
    <col min="3" max="3" width="8.42578125" customWidth="1"/>
    <col min="4" max="4" width="8" customWidth="1"/>
    <col min="5" max="5" width="7.85546875" customWidth="1"/>
    <col min="6" max="6" width="7.42578125" customWidth="1"/>
    <col min="7" max="7" width="8.42578125" customWidth="1"/>
    <col min="8" max="8" width="7.140625" customWidth="1"/>
    <col min="9" max="9" width="8.42578125" customWidth="1"/>
    <col min="10" max="10" width="7.28515625" customWidth="1"/>
    <col min="11" max="11" width="8.7109375" customWidth="1"/>
    <col min="12" max="12" width="7.42578125" customWidth="1"/>
    <col min="13" max="13" width="9.5703125" customWidth="1"/>
    <col min="14" max="14" width="8.28515625" customWidth="1"/>
    <col min="15" max="15" width="9" customWidth="1"/>
    <col min="16" max="16" width="7.42578125" customWidth="1"/>
    <col min="17" max="17" width="10.140625" customWidth="1"/>
    <col min="18" max="20" width="7.42578125" customWidth="1"/>
    <col min="21" max="21" width="8.7109375" customWidth="1"/>
    <col min="22" max="22" width="7" customWidth="1"/>
    <col min="23" max="27" width="6.42578125" customWidth="1"/>
    <col min="28" max="28" width="7.42578125" customWidth="1"/>
    <col min="29" max="29" width="8.85546875" customWidth="1"/>
    <col min="30" max="30" width="6.85546875" customWidth="1"/>
    <col min="32" max="34" width="6.42578125" customWidth="1"/>
    <col min="35" max="35" width="9.28515625" bestFit="1" customWidth="1"/>
    <col min="36" max="36" width="9" customWidth="1"/>
    <col min="37" max="37" width="8.7109375" customWidth="1"/>
    <col min="38" max="38" width="7" customWidth="1"/>
    <col min="39" max="39" width="5.28515625" customWidth="1"/>
    <col min="40" max="42" width="6.42578125" customWidth="1"/>
    <col min="43" max="43" width="7.85546875" customWidth="1"/>
    <col min="44" max="44" width="6.42578125" customWidth="1"/>
    <col min="45" max="45" width="9.5703125" customWidth="1"/>
    <col min="46" max="46" width="5.85546875" customWidth="1"/>
    <col min="47" max="47" width="26.7109375" customWidth="1"/>
    <col min="51" max="51" width="0.140625" customWidth="1"/>
  </cols>
  <sheetData>
    <row r="1" spans="1:51" ht="18.75">
      <c r="B1" s="10"/>
      <c r="C1" s="175" t="s">
        <v>31</v>
      </c>
      <c r="D1" s="176"/>
      <c r="E1" s="176"/>
      <c r="F1" s="176"/>
      <c r="G1" s="176"/>
      <c r="H1" s="176"/>
      <c r="I1" s="176"/>
      <c r="J1" s="5"/>
      <c r="AT1" s="129"/>
      <c r="AU1" s="129"/>
      <c r="AV1" s="129"/>
      <c r="AW1" s="129"/>
      <c r="AX1" s="129"/>
      <c r="AY1" s="51"/>
    </row>
    <row r="2" spans="1:51" ht="15.75">
      <c r="A2" s="173" t="s">
        <v>37</v>
      </c>
      <c r="B2" s="174"/>
      <c r="C2" s="177" t="s">
        <v>75</v>
      </c>
      <c r="D2" s="178"/>
      <c r="E2" s="178"/>
      <c r="F2" s="178"/>
      <c r="G2" s="178"/>
      <c r="H2" s="178"/>
      <c r="I2" s="178"/>
      <c r="J2" s="178"/>
      <c r="K2" s="178"/>
      <c r="AT2" s="129"/>
      <c r="AU2" s="129"/>
      <c r="AV2" s="129"/>
      <c r="AW2" s="129"/>
      <c r="AX2" s="129"/>
      <c r="AY2" s="51"/>
    </row>
    <row r="3" spans="1:51" ht="9" customHeight="1">
      <c r="A3" s="10"/>
      <c r="B3" s="10"/>
      <c r="C3" s="179" t="s">
        <v>33</v>
      </c>
      <c r="D3" s="148"/>
      <c r="E3" s="148"/>
      <c r="F3" s="148"/>
      <c r="G3" s="148"/>
      <c r="H3" s="148"/>
      <c r="I3" s="148" t="s">
        <v>32</v>
      </c>
      <c r="J3" s="148"/>
      <c r="K3" s="148"/>
      <c r="AT3" s="129"/>
      <c r="AU3" s="129"/>
      <c r="AV3" s="129"/>
      <c r="AW3" s="129"/>
      <c r="AX3" s="129"/>
      <c r="AY3" s="51"/>
    </row>
    <row r="4" spans="1:51">
      <c r="A4" s="10"/>
      <c r="B4" s="10"/>
      <c r="L4" s="176" t="s">
        <v>64</v>
      </c>
      <c r="M4" s="180"/>
      <c r="N4" s="180"/>
      <c r="O4" s="180"/>
      <c r="AT4" s="129"/>
      <c r="AU4" s="129"/>
      <c r="AV4" s="129"/>
      <c r="AW4" s="129"/>
      <c r="AX4" s="129"/>
      <c r="AY4" s="51"/>
    </row>
    <row r="5" spans="1:51" ht="12.75" customHeight="1">
      <c r="A5" s="156" t="s">
        <v>76</v>
      </c>
      <c r="B5" s="156"/>
      <c r="C5" s="156"/>
      <c r="D5" s="156"/>
      <c r="E5" s="16"/>
      <c r="F5" s="16"/>
      <c r="J5" s="181" t="s">
        <v>38</v>
      </c>
      <c r="K5" s="181"/>
      <c r="L5" s="181"/>
      <c r="M5" s="181"/>
      <c r="N5" s="181"/>
      <c r="O5" s="181"/>
      <c r="P5" s="181"/>
      <c r="Q5" s="128"/>
      <c r="R5" s="128"/>
      <c r="S5" s="128"/>
      <c r="T5" s="128"/>
      <c r="AT5" s="129"/>
      <c r="AU5" s="129"/>
      <c r="AV5" s="129"/>
      <c r="AW5" s="129"/>
      <c r="AX5" s="129"/>
      <c r="AY5" s="51"/>
    </row>
    <row r="6" spans="1:51">
      <c r="B6" s="4"/>
      <c r="C6" s="182" t="s">
        <v>172</v>
      </c>
      <c r="D6" s="183"/>
      <c r="E6" s="183"/>
      <c r="F6" s="183"/>
      <c r="G6" s="183"/>
      <c r="H6" s="184"/>
      <c r="I6" s="184"/>
      <c r="J6" s="184"/>
      <c r="U6" s="181"/>
      <c r="V6" s="181"/>
      <c r="W6" s="181"/>
      <c r="X6" s="181"/>
      <c r="AT6" s="129"/>
      <c r="AU6" s="129"/>
      <c r="AV6" s="129"/>
      <c r="AW6" s="129"/>
      <c r="AX6" s="129"/>
      <c r="AY6" s="51"/>
    </row>
    <row r="7" spans="1:51" ht="12.75" customHeight="1">
      <c r="B7" s="10"/>
      <c r="C7" s="20"/>
      <c r="D7" s="129"/>
      <c r="E7" s="129"/>
      <c r="F7" s="131"/>
      <c r="G7" s="22"/>
      <c r="H7" s="131"/>
      <c r="I7" s="131"/>
      <c r="J7" s="131"/>
      <c r="K7" s="131"/>
      <c r="L7" s="131"/>
      <c r="M7" s="131"/>
      <c r="O7" s="131"/>
      <c r="P7" s="155" t="s">
        <v>36</v>
      </c>
      <c r="Q7" s="155"/>
      <c r="R7" s="155"/>
      <c r="S7" s="155"/>
      <c r="T7" s="155"/>
      <c r="U7" s="153"/>
      <c r="V7" s="153"/>
      <c r="W7" s="153"/>
      <c r="X7" s="153"/>
      <c r="Y7" s="150"/>
      <c r="Z7" s="150"/>
      <c r="AA7" s="150"/>
      <c r="AB7" s="150"/>
      <c r="AT7" s="129"/>
      <c r="AU7" s="129"/>
      <c r="AV7" s="129"/>
      <c r="AW7" s="129"/>
      <c r="AX7" s="129"/>
      <c r="AY7" s="51"/>
    </row>
    <row r="8" spans="1:51" ht="13.5" customHeight="1">
      <c r="B8" s="10"/>
      <c r="C8" s="193" t="s">
        <v>39</v>
      </c>
      <c r="D8" s="194"/>
      <c r="E8" s="195"/>
      <c r="F8" s="188" t="s">
        <v>40</v>
      </c>
      <c r="G8" s="189"/>
      <c r="H8" s="190"/>
      <c r="I8" s="131"/>
      <c r="J8" s="131"/>
      <c r="K8" s="131"/>
      <c r="L8" s="131"/>
      <c r="M8" s="131"/>
      <c r="O8" s="131"/>
      <c r="P8" s="157" t="s">
        <v>41</v>
      </c>
      <c r="Q8" s="157"/>
      <c r="R8" s="157"/>
      <c r="S8" s="157"/>
      <c r="T8" s="157"/>
      <c r="U8" s="158"/>
      <c r="V8" s="158"/>
      <c r="W8" s="158"/>
      <c r="X8" s="158"/>
      <c r="Y8" s="150"/>
      <c r="Z8" s="150"/>
      <c r="AA8" s="150"/>
      <c r="AT8" s="129"/>
      <c r="AU8" s="129"/>
      <c r="AV8" s="129"/>
      <c r="AW8" s="129"/>
      <c r="AX8" s="129"/>
      <c r="AY8" s="51"/>
    </row>
    <row r="9" spans="1:51" ht="12.75" customHeight="1">
      <c r="B9" s="10"/>
      <c r="C9" s="196">
        <v>10</v>
      </c>
      <c r="D9" s="197"/>
      <c r="E9" s="198"/>
      <c r="F9" s="191">
        <v>10</v>
      </c>
      <c r="G9" s="192"/>
      <c r="H9" s="192"/>
      <c r="I9" s="15"/>
      <c r="J9" s="15"/>
      <c r="K9" s="15"/>
      <c r="L9" s="14"/>
      <c r="M9" s="14"/>
      <c r="O9" s="14"/>
      <c r="AT9" s="129"/>
      <c r="AU9" s="129"/>
      <c r="AV9" s="129"/>
      <c r="AW9" s="129"/>
      <c r="AX9" s="129"/>
      <c r="AY9" s="51"/>
    </row>
    <row r="10" spans="1:51" ht="12.75" customHeight="1">
      <c r="B10" s="147"/>
      <c r="C10" s="158"/>
      <c r="D10" s="158"/>
      <c r="E10" s="158"/>
      <c r="F10" s="158"/>
      <c r="G10" s="158"/>
      <c r="H10" s="158"/>
      <c r="I10" s="158"/>
      <c r="J10" s="158"/>
      <c r="K10" s="15"/>
      <c r="L10" s="14"/>
      <c r="M10" s="14"/>
      <c r="O10" s="14"/>
      <c r="AT10" s="129"/>
      <c r="AU10" s="129"/>
      <c r="AV10" s="129"/>
      <c r="AW10" s="129"/>
      <c r="AX10" s="129"/>
      <c r="AY10" s="51"/>
    </row>
    <row r="11" spans="1:51" ht="15.75">
      <c r="C11" s="168" t="s">
        <v>6</v>
      </c>
      <c r="D11" s="169"/>
      <c r="E11" s="169"/>
      <c r="F11" s="169"/>
      <c r="G11" s="169"/>
      <c r="H11" s="170"/>
      <c r="I11" s="201" t="s">
        <v>7</v>
      </c>
      <c r="J11" s="198"/>
      <c r="K11" s="201" t="s">
        <v>19</v>
      </c>
      <c r="L11" s="202"/>
      <c r="M11" s="202"/>
      <c r="N11" s="202"/>
      <c r="O11" s="202"/>
      <c r="P11" s="202"/>
      <c r="Q11" s="202"/>
      <c r="R11" s="202"/>
      <c r="S11" s="202"/>
      <c r="T11" s="202"/>
      <c r="U11" s="202"/>
      <c r="V11" s="202"/>
      <c r="W11" s="202"/>
      <c r="X11" s="202"/>
      <c r="Y11" s="202"/>
      <c r="Z11" s="203"/>
      <c r="AA11" s="201" t="s">
        <v>20</v>
      </c>
      <c r="AB11" s="202"/>
      <c r="AC11" s="202"/>
      <c r="AD11" s="203"/>
      <c r="AE11" s="206" t="s">
        <v>21</v>
      </c>
      <c r="AF11" s="207"/>
      <c r="AG11" s="207"/>
      <c r="AH11" s="207"/>
      <c r="AI11" s="207"/>
      <c r="AJ11" s="207"/>
      <c r="AK11" s="207"/>
      <c r="AL11" s="207"/>
      <c r="AM11" s="208"/>
      <c r="AN11" s="208"/>
      <c r="AO11" s="208"/>
      <c r="AP11" s="208"/>
      <c r="AQ11" s="208"/>
      <c r="AR11" s="195"/>
      <c r="AS11" s="1"/>
      <c r="AT11" s="50"/>
      <c r="AU11" s="129"/>
      <c r="AV11" s="129"/>
      <c r="AW11" s="129"/>
      <c r="AX11" s="129"/>
      <c r="AY11" s="51"/>
    </row>
    <row r="12" spans="1:51" ht="67.5" customHeight="1">
      <c r="A12" s="185" t="s">
        <v>0</v>
      </c>
      <c r="B12" s="171" t="s">
        <v>26</v>
      </c>
      <c r="C12" s="199" t="s">
        <v>173</v>
      </c>
      <c r="D12" s="200"/>
      <c r="E12" s="166" t="s">
        <v>174</v>
      </c>
      <c r="F12" s="167"/>
      <c r="G12" s="166" t="s">
        <v>175</v>
      </c>
      <c r="H12" s="167"/>
      <c r="I12" s="166" t="s">
        <v>193</v>
      </c>
      <c r="J12" s="167"/>
      <c r="K12" s="166" t="s">
        <v>176</v>
      </c>
      <c r="L12" s="167"/>
      <c r="M12" s="166" t="s">
        <v>178</v>
      </c>
      <c r="N12" s="167"/>
      <c r="O12" s="166" t="s">
        <v>179</v>
      </c>
      <c r="P12" s="167"/>
      <c r="Q12" s="166" t="s">
        <v>180</v>
      </c>
      <c r="R12" s="167"/>
      <c r="S12" s="166" t="s">
        <v>181</v>
      </c>
      <c r="T12" s="167"/>
      <c r="U12" s="166" t="s">
        <v>182</v>
      </c>
      <c r="V12" s="167"/>
      <c r="W12" s="166" t="s">
        <v>89</v>
      </c>
      <c r="X12" s="167"/>
      <c r="Y12" s="166" t="s">
        <v>90</v>
      </c>
      <c r="Z12" s="167"/>
      <c r="AA12" s="166" t="s">
        <v>195</v>
      </c>
      <c r="AB12" s="200"/>
      <c r="AC12" s="166" t="s">
        <v>183</v>
      </c>
      <c r="AD12" s="167"/>
      <c r="AE12" s="166" t="s">
        <v>184</v>
      </c>
      <c r="AF12" s="167"/>
      <c r="AG12" s="166" t="s">
        <v>185</v>
      </c>
      <c r="AH12" s="167"/>
      <c r="AI12" s="166" t="s">
        <v>186</v>
      </c>
      <c r="AJ12" s="167"/>
      <c r="AK12" s="166" t="s">
        <v>187</v>
      </c>
      <c r="AL12" s="167"/>
      <c r="AM12" s="166" t="s">
        <v>88</v>
      </c>
      <c r="AN12" s="167"/>
      <c r="AO12" s="166" t="s">
        <v>166</v>
      </c>
      <c r="AP12" s="167"/>
      <c r="AQ12" s="166" t="s">
        <v>28</v>
      </c>
      <c r="AR12" s="167"/>
      <c r="AS12" s="40" t="s">
        <v>25</v>
      </c>
      <c r="AT12" s="185" t="s">
        <v>0</v>
      </c>
      <c r="AU12" s="185" t="s">
        <v>26</v>
      </c>
      <c r="AV12" s="129"/>
      <c r="AW12" s="129"/>
      <c r="AX12" s="129"/>
      <c r="AY12" s="51"/>
    </row>
    <row r="13" spans="1:51" ht="32.25" customHeight="1">
      <c r="A13" s="186"/>
      <c r="B13" s="172"/>
      <c r="C13" s="162" t="s">
        <v>4</v>
      </c>
      <c r="D13" s="41" t="s">
        <v>27</v>
      </c>
      <c r="E13" s="164" t="s">
        <v>4</v>
      </c>
      <c r="F13" s="56" t="s">
        <v>27</v>
      </c>
      <c r="G13" s="160" t="s">
        <v>4</v>
      </c>
      <c r="H13" s="56" t="s">
        <v>27</v>
      </c>
      <c r="I13" s="160" t="s">
        <v>4</v>
      </c>
      <c r="J13" s="56" t="s">
        <v>27</v>
      </c>
      <c r="K13" s="160" t="s">
        <v>4</v>
      </c>
      <c r="L13" s="56" t="s">
        <v>27</v>
      </c>
      <c r="M13" s="160" t="s">
        <v>4</v>
      </c>
      <c r="N13" s="56" t="s">
        <v>27</v>
      </c>
      <c r="O13" s="160" t="s">
        <v>4</v>
      </c>
      <c r="P13" s="56" t="s">
        <v>27</v>
      </c>
      <c r="Q13" s="160" t="s">
        <v>4</v>
      </c>
      <c r="R13" s="56" t="s">
        <v>27</v>
      </c>
      <c r="S13" s="160" t="s">
        <v>4</v>
      </c>
      <c r="T13" s="56" t="s">
        <v>27</v>
      </c>
      <c r="U13" s="160" t="s">
        <v>4</v>
      </c>
      <c r="V13" s="56" t="s">
        <v>27</v>
      </c>
      <c r="W13" s="160" t="s">
        <v>4</v>
      </c>
      <c r="X13" s="56" t="s">
        <v>27</v>
      </c>
      <c r="Y13" s="160" t="s">
        <v>4</v>
      </c>
      <c r="Z13" s="56" t="s">
        <v>27</v>
      </c>
      <c r="AA13" s="160" t="s">
        <v>4</v>
      </c>
      <c r="AB13" s="56" t="s">
        <v>27</v>
      </c>
      <c r="AC13" s="160" t="s">
        <v>4</v>
      </c>
      <c r="AD13" s="56" t="s">
        <v>27</v>
      </c>
      <c r="AE13" s="160" t="s">
        <v>4</v>
      </c>
      <c r="AF13" s="56" t="s">
        <v>27</v>
      </c>
      <c r="AG13" s="209" t="s">
        <v>4</v>
      </c>
      <c r="AH13" s="127" t="s">
        <v>27</v>
      </c>
      <c r="AI13" s="160" t="s">
        <v>4</v>
      </c>
      <c r="AJ13" s="56" t="s">
        <v>27</v>
      </c>
      <c r="AK13" s="160" t="s">
        <v>4</v>
      </c>
      <c r="AL13" s="56" t="s">
        <v>27</v>
      </c>
      <c r="AM13" s="160" t="s">
        <v>4</v>
      </c>
      <c r="AN13" s="56" t="s">
        <v>27</v>
      </c>
      <c r="AO13" s="160" t="s">
        <v>4</v>
      </c>
      <c r="AP13" s="56" t="s">
        <v>27</v>
      </c>
      <c r="AQ13" s="160" t="s">
        <v>4</v>
      </c>
      <c r="AR13" s="56" t="s">
        <v>27</v>
      </c>
      <c r="AS13" s="40" t="s">
        <v>29</v>
      </c>
      <c r="AT13" s="204"/>
      <c r="AU13" s="204"/>
      <c r="AV13" s="129"/>
      <c r="AW13" s="129"/>
      <c r="AX13" s="129"/>
      <c r="AY13" s="51"/>
    </row>
    <row r="14" spans="1:51" s="2" customFormat="1" ht="14.25" customHeight="1">
      <c r="A14" s="187"/>
      <c r="B14" s="172"/>
      <c r="C14" s="163"/>
      <c r="D14" s="57">
        <v>10</v>
      </c>
      <c r="E14" s="165"/>
      <c r="F14" s="75">
        <f>D14</f>
        <v>10</v>
      </c>
      <c r="G14" s="161"/>
      <c r="H14" s="75">
        <f>D14</f>
        <v>10</v>
      </c>
      <c r="I14" s="161"/>
      <c r="J14" s="75">
        <f>D14</f>
        <v>10</v>
      </c>
      <c r="K14" s="161"/>
      <c r="L14" s="75">
        <f>D14</f>
        <v>10</v>
      </c>
      <c r="M14" s="161"/>
      <c r="N14" s="75">
        <f>D14</f>
        <v>10</v>
      </c>
      <c r="O14" s="161"/>
      <c r="P14" s="75">
        <f>D14</f>
        <v>10</v>
      </c>
      <c r="Q14" s="161"/>
      <c r="R14" s="75">
        <f>F14</f>
        <v>10</v>
      </c>
      <c r="S14" s="161"/>
      <c r="T14" s="75">
        <f>H14</f>
        <v>10</v>
      </c>
      <c r="U14" s="161"/>
      <c r="V14" s="75">
        <f>D14</f>
        <v>10</v>
      </c>
      <c r="W14" s="161"/>
      <c r="X14" s="75">
        <f>D14</f>
        <v>10</v>
      </c>
      <c r="Y14" s="161"/>
      <c r="Z14" s="75">
        <f>D14</f>
        <v>10</v>
      </c>
      <c r="AA14" s="161"/>
      <c r="AB14" s="75">
        <f>D14</f>
        <v>10</v>
      </c>
      <c r="AC14" s="161"/>
      <c r="AD14" s="75">
        <f>D14</f>
        <v>10</v>
      </c>
      <c r="AE14" s="161"/>
      <c r="AF14" s="75">
        <f>D14</f>
        <v>10</v>
      </c>
      <c r="AG14" s="210"/>
      <c r="AH14" s="75">
        <f>D14</f>
        <v>10</v>
      </c>
      <c r="AI14" s="161"/>
      <c r="AJ14" s="75">
        <f>D14</f>
        <v>10</v>
      </c>
      <c r="AK14" s="161"/>
      <c r="AL14" s="75">
        <f>D14</f>
        <v>10</v>
      </c>
      <c r="AM14" s="161"/>
      <c r="AN14" s="75">
        <f>D14</f>
        <v>10</v>
      </c>
      <c r="AO14" s="161"/>
      <c r="AP14" s="75">
        <f>F14</f>
        <v>10</v>
      </c>
      <c r="AQ14" s="161"/>
      <c r="AR14" s="75">
        <f>D14</f>
        <v>10</v>
      </c>
      <c r="AS14" s="42"/>
      <c r="AT14" s="205"/>
      <c r="AU14" s="205"/>
      <c r="AV14" s="53"/>
      <c r="AW14" s="53"/>
      <c r="AX14" s="53"/>
      <c r="AY14" s="52"/>
    </row>
    <row r="15" spans="1:51">
      <c r="A15" s="98">
        <v>1</v>
      </c>
      <c r="B15" s="115" t="s">
        <v>144</v>
      </c>
      <c r="C15" s="54"/>
      <c r="D15" s="44"/>
      <c r="E15" s="54"/>
      <c r="F15" s="55"/>
      <c r="G15" s="43"/>
      <c r="H15" s="55"/>
      <c r="I15" s="43"/>
      <c r="J15" s="55"/>
      <c r="K15" s="43"/>
      <c r="L15" s="55"/>
      <c r="M15" s="43"/>
      <c r="N15" s="55"/>
      <c r="O15" s="43"/>
      <c r="P15" s="55"/>
      <c r="Q15" s="55"/>
      <c r="R15" s="55"/>
      <c r="S15" s="55"/>
      <c r="T15" s="55"/>
      <c r="U15" s="43">
        <v>1.4999999999999999E-2</v>
      </c>
      <c r="V15" s="44">
        <f>U15*V14</f>
        <v>0.15</v>
      </c>
      <c r="W15" s="43"/>
      <c r="X15" s="55"/>
      <c r="Y15" s="43"/>
      <c r="Z15" s="55"/>
      <c r="AA15" s="43"/>
      <c r="AB15" s="55"/>
      <c r="AC15" s="43"/>
      <c r="AD15" s="55"/>
      <c r="AE15" s="43"/>
      <c r="AF15" s="55"/>
      <c r="AG15" s="55"/>
      <c r="AH15" s="55"/>
      <c r="AI15" s="43"/>
      <c r="AJ15" s="55"/>
      <c r="AK15" s="43"/>
      <c r="AL15" s="55"/>
      <c r="AM15" s="43"/>
      <c r="AN15" s="55"/>
      <c r="AO15" s="55"/>
      <c r="AP15" s="55"/>
      <c r="AQ15" s="45"/>
      <c r="AR15" s="55"/>
      <c r="AS15" s="74">
        <f>D15+F15+H15+J15+L15+N15+P15+R15+T15+V15+X15+Z15+AB15+AD15+AF15+AH15+AJ15+AL15+AN15+AP15+AR15</f>
        <v>0.15</v>
      </c>
      <c r="AT15" s="98">
        <v>1</v>
      </c>
      <c r="AU15" s="115" t="s">
        <v>144</v>
      </c>
      <c r="AV15" s="129"/>
      <c r="AW15" s="129"/>
      <c r="AX15" s="129"/>
      <c r="AY15" s="51"/>
    </row>
    <row r="16" spans="1:51">
      <c r="A16" s="98">
        <v>2</v>
      </c>
      <c r="B16" s="99" t="s">
        <v>1</v>
      </c>
      <c r="C16" s="54"/>
      <c r="D16" s="44"/>
      <c r="E16" s="54">
        <v>8.6999999999999994E-3</v>
      </c>
      <c r="F16" s="44">
        <f>E16*F14</f>
        <v>8.6999999999999994E-2</v>
      </c>
      <c r="G16" s="43"/>
      <c r="H16" s="55"/>
      <c r="I16" s="43"/>
      <c r="J16" s="55"/>
      <c r="K16" s="43"/>
      <c r="L16" s="55"/>
      <c r="M16" s="43"/>
      <c r="N16" s="55"/>
      <c r="O16" s="43"/>
      <c r="P16" s="55"/>
      <c r="Q16" s="55"/>
      <c r="R16" s="55"/>
      <c r="S16" s="55"/>
      <c r="T16" s="55"/>
      <c r="U16" s="43">
        <v>8.0000000000000002E-3</v>
      </c>
      <c r="V16" s="44">
        <f>U16*V14</f>
        <v>0.08</v>
      </c>
      <c r="W16" s="43"/>
      <c r="X16" s="55"/>
      <c r="Y16" s="43"/>
      <c r="Z16" s="55"/>
      <c r="AA16" s="43"/>
      <c r="AB16" s="55"/>
      <c r="AC16" s="103">
        <v>2.8E-3</v>
      </c>
      <c r="AD16" s="44">
        <f>AC16*AD14</f>
        <v>2.8000000000000001E-2</v>
      </c>
      <c r="AE16" s="43"/>
      <c r="AF16" s="55"/>
      <c r="AG16" s="55"/>
      <c r="AH16" s="55"/>
      <c r="AI16" s="43"/>
      <c r="AJ16" s="44"/>
      <c r="AK16" s="43">
        <v>8.0000000000000002E-3</v>
      </c>
      <c r="AL16" s="44">
        <f>AK16*AL14</f>
        <v>0.08</v>
      </c>
      <c r="AM16" s="43"/>
      <c r="AN16" s="55"/>
      <c r="AO16" s="55"/>
      <c r="AP16" s="55"/>
      <c r="AQ16" s="45"/>
      <c r="AR16" s="55"/>
      <c r="AS16" s="74">
        <f t="shared" ref="AS16:AS52" si="0">D16+F16+H16+J16+L16+N16+P16+R16+T16+V16+X16+Z16+AB16+AD16+AF16+AH16+AJ16+AL16+AN16+AP16+AR16</f>
        <v>0.27499999999999997</v>
      </c>
      <c r="AT16" s="98">
        <v>2</v>
      </c>
      <c r="AU16" s="99" t="s">
        <v>1</v>
      </c>
      <c r="AV16" s="129"/>
      <c r="AW16" s="129"/>
      <c r="AX16" s="129"/>
      <c r="AY16" s="51"/>
    </row>
    <row r="17" spans="1:51">
      <c r="A17" s="98">
        <v>3</v>
      </c>
      <c r="B17" s="99" t="s">
        <v>2</v>
      </c>
      <c r="C17" s="81">
        <v>8.5519999999999999E-2</v>
      </c>
      <c r="D17" s="44">
        <f>C17*D14</f>
        <v>0.85519999999999996</v>
      </c>
      <c r="E17" s="54">
        <v>8.7499999999999994E-2</v>
      </c>
      <c r="F17" s="44">
        <f>E17*F14</f>
        <v>0.875</v>
      </c>
      <c r="G17" s="54"/>
      <c r="H17" s="44"/>
      <c r="I17" s="43"/>
      <c r="J17" s="55"/>
      <c r="K17" s="43"/>
      <c r="L17" s="55"/>
      <c r="M17" s="43"/>
      <c r="N17" s="55"/>
      <c r="O17" s="43"/>
      <c r="P17" s="55"/>
      <c r="Q17" s="55"/>
      <c r="R17" s="55"/>
      <c r="S17" s="103">
        <v>1.7600000000000001E-2</v>
      </c>
      <c r="T17" s="44">
        <f>S17*T14</f>
        <v>0.17600000000000002</v>
      </c>
      <c r="U17" s="43"/>
      <c r="V17" s="55"/>
      <c r="W17" s="43"/>
      <c r="X17" s="55"/>
      <c r="Y17" s="43"/>
      <c r="Z17" s="55"/>
      <c r="AA17" s="43"/>
      <c r="AB17" s="44"/>
      <c r="AC17" s="43">
        <v>1.146E-2</v>
      </c>
      <c r="AD17" s="44">
        <f>AC17*AD14</f>
        <v>0.11459999999999999</v>
      </c>
      <c r="AE17" s="43"/>
      <c r="AF17" s="55"/>
      <c r="AG17" s="55"/>
      <c r="AH17" s="55"/>
      <c r="AI17" s="43"/>
      <c r="AJ17" s="55"/>
      <c r="AK17" s="43"/>
      <c r="AL17" s="55"/>
      <c r="AM17" s="43"/>
      <c r="AN17" s="55"/>
      <c r="AO17" s="55"/>
      <c r="AP17" s="55"/>
      <c r="AQ17" s="45"/>
      <c r="AR17" s="55"/>
      <c r="AS17" s="74">
        <f t="shared" si="0"/>
        <v>2.0207999999999999</v>
      </c>
      <c r="AT17" s="98">
        <v>3</v>
      </c>
      <c r="AU17" s="99" t="s">
        <v>2</v>
      </c>
      <c r="AV17" s="129"/>
      <c r="AW17" s="129"/>
      <c r="AX17" s="129"/>
      <c r="AY17" s="51"/>
    </row>
    <row r="18" spans="1:51">
      <c r="A18" s="98">
        <v>4</v>
      </c>
      <c r="B18" s="99" t="s">
        <v>3</v>
      </c>
      <c r="C18" s="54">
        <v>1E-3</v>
      </c>
      <c r="D18" s="44">
        <f>C18*D14</f>
        <v>0.01</v>
      </c>
      <c r="E18" s="54"/>
      <c r="F18" s="55"/>
      <c r="G18" s="54"/>
      <c r="H18" s="44"/>
      <c r="I18" s="43"/>
      <c r="J18" s="55"/>
      <c r="K18" s="43"/>
      <c r="L18" s="55"/>
      <c r="M18" s="43"/>
      <c r="N18" s="55"/>
      <c r="O18" s="43">
        <v>1.5E-3</v>
      </c>
      <c r="P18" s="44">
        <f>O18*P14</f>
        <v>1.4999999999999999E-2</v>
      </c>
      <c r="Q18" s="55">
        <v>2E-3</v>
      </c>
      <c r="R18" s="44">
        <f>Q18*R14</f>
        <v>0.02</v>
      </c>
      <c r="S18" s="114">
        <v>3.96E-3</v>
      </c>
      <c r="T18" s="44">
        <f>S18*T14</f>
        <v>3.9599999999999996E-2</v>
      </c>
      <c r="U18" s="43"/>
      <c r="V18" s="55"/>
      <c r="W18" s="43"/>
      <c r="X18" s="55"/>
      <c r="Y18" s="43"/>
      <c r="Z18" s="55"/>
      <c r="AA18" s="43"/>
      <c r="AB18" s="55"/>
      <c r="AC18" s="43">
        <v>2.5300000000000001E-3</v>
      </c>
      <c r="AD18" s="44">
        <f>AC18*AD14</f>
        <v>2.5300000000000003E-2</v>
      </c>
      <c r="AE18" s="43"/>
      <c r="AF18" s="55"/>
      <c r="AG18" s="55"/>
      <c r="AH18" s="55"/>
      <c r="AI18" s="43"/>
      <c r="AJ18" s="44"/>
      <c r="AK18" s="43"/>
      <c r="AL18" s="55"/>
      <c r="AM18" s="43"/>
      <c r="AN18" s="55"/>
      <c r="AO18" s="55"/>
      <c r="AP18" s="55"/>
      <c r="AQ18" s="45"/>
      <c r="AR18" s="55"/>
      <c r="AS18" s="74">
        <f t="shared" si="0"/>
        <v>0.1099</v>
      </c>
      <c r="AT18" s="98">
        <v>4</v>
      </c>
      <c r="AU18" s="99" t="s">
        <v>3</v>
      </c>
      <c r="AV18" s="129"/>
      <c r="AW18" s="129"/>
      <c r="AX18" s="129"/>
      <c r="AY18" s="51"/>
    </row>
    <row r="19" spans="1:51">
      <c r="A19" s="98">
        <v>5</v>
      </c>
      <c r="B19" s="99" t="s">
        <v>129</v>
      </c>
      <c r="C19" s="43"/>
      <c r="D19" s="55"/>
      <c r="E19" s="54">
        <v>2.3999999999999998E-3</v>
      </c>
      <c r="F19" s="44">
        <f>E19*F14</f>
        <v>2.3999999999999997E-2</v>
      </c>
      <c r="G19" s="54"/>
      <c r="H19" s="55"/>
      <c r="I19" s="43"/>
      <c r="J19" s="55"/>
      <c r="K19" s="43"/>
      <c r="L19" s="55"/>
      <c r="M19" s="43"/>
      <c r="N19" s="55"/>
      <c r="O19" s="43"/>
      <c r="P19" s="55"/>
      <c r="Q19" s="55"/>
      <c r="R19" s="55"/>
      <c r="S19" s="55"/>
      <c r="T19" s="55"/>
      <c r="U19" s="43"/>
      <c r="V19" s="55"/>
      <c r="W19" s="43"/>
      <c r="X19" s="55"/>
      <c r="Y19" s="43"/>
      <c r="Z19" s="55"/>
      <c r="AA19" s="43"/>
      <c r="AB19" s="55"/>
      <c r="AC19" s="43"/>
      <c r="AD19" s="44"/>
      <c r="AE19" s="43"/>
      <c r="AF19" s="55"/>
      <c r="AG19" s="55"/>
      <c r="AH19" s="55"/>
      <c r="AI19" s="43"/>
      <c r="AJ19" s="55"/>
      <c r="AK19" s="43"/>
      <c r="AL19" s="55"/>
      <c r="AM19" s="43"/>
      <c r="AN19" s="55"/>
      <c r="AO19" s="55"/>
      <c r="AP19" s="55"/>
      <c r="AQ19" s="45"/>
      <c r="AR19" s="55"/>
      <c r="AS19" s="74">
        <f t="shared" si="0"/>
        <v>2.3999999999999997E-2</v>
      </c>
      <c r="AT19" s="98">
        <v>5</v>
      </c>
      <c r="AU19" s="99" t="s">
        <v>129</v>
      </c>
      <c r="AV19" s="129"/>
      <c r="AW19" s="129"/>
      <c r="AX19" s="129"/>
      <c r="AY19" s="51"/>
    </row>
    <row r="20" spans="1:51">
      <c r="A20" s="98">
        <v>6</v>
      </c>
      <c r="B20" s="99" t="s">
        <v>5</v>
      </c>
      <c r="C20" s="43"/>
      <c r="D20" s="55"/>
      <c r="E20" s="43"/>
      <c r="F20" s="55"/>
      <c r="G20" s="54">
        <v>0.02</v>
      </c>
      <c r="H20" s="44">
        <f>G20*H14</f>
        <v>0.2</v>
      </c>
      <c r="I20" s="43"/>
      <c r="J20" s="55"/>
      <c r="K20" s="43"/>
      <c r="L20" s="55"/>
      <c r="M20" s="43"/>
      <c r="N20" s="55"/>
      <c r="O20" s="43"/>
      <c r="P20" s="55"/>
      <c r="Q20" s="55"/>
      <c r="R20" s="55"/>
      <c r="S20" s="55"/>
      <c r="T20" s="55"/>
      <c r="U20" s="43"/>
      <c r="V20" s="55"/>
      <c r="W20" s="43"/>
      <c r="X20" s="55"/>
      <c r="Y20" s="43"/>
      <c r="Z20" s="55"/>
      <c r="AA20" s="43"/>
      <c r="AB20" s="55"/>
      <c r="AC20" s="43"/>
      <c r="AD20" s="44"/>
      <c r="AE20" s="43"/>
      <c r="AF20" s="55"/>
      <c r="AG20" s="55"/>
      <c r="AH20" s="55"/>
      <c r="AI20" s="43"/>
      <c r="AJ20" s="55"/>
      <c r="AK20" s="43"/>
      <c r="AL20" s="55"/>
      <c r="AM20" s="43"/>
      <c r="AN20" s="55"/>
      <c r="AO20" s="55"/>
      <c r="AP20" s="55"/>
      <c r="AQ20" s="45"/>
      <c r="AR20" s="55"/>
      <c r="AS20" s="74">
        <f t="shared" si="0"/>
        <v>0.2</v>
      </c>
      <c r="AT20" s="98">
        <v>6</v>
      </c>
      <c r="AU20" s="99" t="s">
        <v>5</v>
      </c>
      <c r="AV20" s="129"/>
      <c r="AW20" s="129"/>
      <c r="AX20" s="129"/>
      <c r="AY20" s="51"/>
    </row>
    <row r="21" spans="1:51">
      <c r="A21" s="98">
        <v>7</v>
      </c>
      <c r="B21" s="99" t="s">
        <v>131</v>
      </c>
      <c r="C21" s="43"/>
      <c r="D21" s="55"/>
      <c r="E21" s="43"/>
      <c r="F21" s="55"/>
      <c r="G21" s="43">
        <v>6.3E-3</v>
      </c>
      <c r="H21" s="44">
        <f>G21*H14</f>
        <v>6.3E-2</v>
      </c>
      <c r="I21" s="43"/>
      <c r="J21" s="55"/>
      <c r="K21" s="43"/>
      <c r="L21" s="55"/>
      <c r="M21" s="43"/>
      <c r="N21" s="55"/>
      <c r="O21" s="43"/>
      <c r="P21" s="55"/>
      <c r="Q21" s="55"/>
      <c r="R21" s="55"/>
      <c r="S21" s="55"/>
      <c r="T21" s="55"/>
      <c r="U21" s="43"/>
      <c r="V21" s="55"/>
      <c r="W21" s="43"/>
      <c r="X21" s="55"/>
      <c r="Y21" s="43"/>
      <c r="Z21" s="55"/>
      <c r="AA21" s="43"/>
      <c r="AB21" s="55"/>
      <c r="AC21" s="43"/>
      <c r="AD21" s="44"/>
      <c r="AE21" s="43"/>
      <c r="AF21" s="55"/>
      <c r="AG21" s="55"/>
      <c r="AH21" s="55"/>
      <c r="AI21" s="43"/>
      <c r="AJ21" s="44"/>
      <c r="AK21" s="43"/>
      <c r="AL21" s="55"/>
      <c r="AM21" s="43"/>
      <c r="AN21" s="55"/>
      <c r="AO21" s="55"/>
      <c r="AP21" s="55"/>
      <c r="AQ21" s="45"/>
      <c r="AR21" s="55"/>
      <c r="AS21" s="74">
        <f t="shared" si="0"/>
        <v>6.3E-2</v>
      </c>
      <c r="AT21" s="98">
        <v>7</v>
      </c>
      <c r="AU21" s="99" t="s">
        <v>131</v>
      </c>
      <c r="AV21" s="129"/>
      <c r="AW21" s="129"/>
      <c r="AX21" s="129"/>
      <c r="AY21" s="51"/>
    </row>
    <row r="22" spans="1:51">
      <c r="A22" s="98">
        <v>8</v>
      </c>
      <c r="B22" s="100" t="s">
        <v>74</v>
      </c>
      <c r="C22" s="43"/>
      <c r="D22" s="55"/>
      <c r="E22" s="43"/>
      <c r="F22" s="55"/>
      <c r="G22" s="43"/>
      <c r="H22" s="55"/>
      <c r="I22" s="54">
        <v>0.1176</v>
      </c>
      <c r="J22" s="44">
        <f>I22*J14</f>
        <v>1.1759999999999999</v>
      </c>
      <c r="K22" s="43"/>
      <c r="L22" s="55"/>
      <c r="M22" s="43"/>
      <c r="N22" s="55"/>
      <c r="O22" s="43"/>
      <c r="P22" s="55"/>
      <c r="Q22" s="55"/>
      <c r="R22" s="55"/>
      <c r="S22" s="55"/>
      <c r="T22" s="55"/>
      <c r="U22" s="43"/>
      <c r="V22" s="55"/>
      <c r="W22" s="43"/>
      <c r="X22" s="55"/>
      <c r="Y22" s="43"/>
      <c r="Z22" s="55"/>
      <c r="AA22" s="43"/>
      <c r="AB22" s="55"/>
      <c r="AC22" s="43"/>
      <c r="AD22" s="44"/>
      <c r="AE22" s="43"/>
      <c r="AF22" s="55"/>
      <c r="AG22" s="55"/>
      <c r="AH22" s="55"/>
      <c r="AI22" s="43"/>
      <c r="AJ22" s="55"/>
      <c r="AK22" s="43"/>
      <c r="AL22" s="55"/>
      <c r="AM22" s="43"/>
      <c r="AN22" s="55"/>
      <c r="AO22" s="55"/>
      <c r="AP22" s="55"/>
      <c r="AQ22" s="45"/>
      <c r="AR22" s="55"/>
      <c r="AS22" s="74">
        <f t="shared" si="0"/>
        <v>1.1759999999999999</v>
      </c>
      <c r="AT22" s="98">
        <v>8</v>
      </c>
      <c r="AU22" s="100" t="s">
        <v>74</v>
      </c>
      <c r="AV22" s="129"/>
      <c r="AW22" s="129"/>
      <c r="AX22" s="129"/>
      <c r="AY22" s="51"/>
    </row>
    <row r="23" spans="1:51">
      <c r="A23" s="98">
        <v>9</v>
      </c>
      <c r="B23" s="99" t="s">
        <v>8</v>
      </c>
      <c r="C23" s="43"/>
      <c r="D23" s="55"/>
      <c r="E23" s="43"/>
      <c r="F23" s="55"/>
      <c r="G23" s="43"/>
      <c r="H23" s="55"/>
      <c r="I23" s="43"/>
      <c r="J23" s="55"/>
      <c r="K23" s="43"/>
      <c r="L23" s="44"/>
      <c r="M23" s="43">
        <v>9.1800000000000007E-3</v>
      </c>
      <c r="N23" s="44">
        <f>M23*N14</f>
        <v>9.1800000000000007E-2</v>
      </c>
      <c r="O23" s="43"/>
      <c r="P23" s="44"/>
      <c r="Q23" s="84">
        <v>1.0640000000000001E-3</v>
      </c>
      <c r="R23" s="44">
        <f>Q23*R14</f>
        <v>1.064E-2</v>
      </c>
      <c r="S23" s="44"/>
      <c r="T23" s="44"/>
      <c r="U23" s="43"/>
      <c r="V23" s="55"/>
      <c r="W23" s="43"/>
      <c r="X23" s="55"/>
      <c r="Y23" s="43"/>
      <c r="Z23" s="55"/>
      <c r="AA23" s="43"/>
      <c r="AB23" s="55"/>
      <c r="AC23" s="43"/>
      <c r="AD23" s="44"/>
      <c r="AE23" s="43">
        <v>1.132E-2</v>
      </c>
      <c r="AF23" s="44">
        <f>AE23*AF14</f>
        <v>0.1132</v>
      </c>
      <c r="AG23" s="44"/>
      <c r="AH23" s="44"/>
      <c r="AI23" s="43">
        <v>2.8490000000000001E-2</v>
      </c>
      <c r="AJ23" s="44">
        <f>AI23*AJ14</f>
        <v>0.28490000000000004</v>
      </c>
      <c r="AK23" s="43"/>
      <c r="AL23" s="55"/>
      <c r="AM23" s="43"/>
      <c r="AN23" s="55"/>
      <c r="AO23" s="55"/>
      <c r="AP23" s="55"/>
      <c r="AQ23" s="45"/>
      <c r="AR23" s="55"/>
      <c r="AS23" s="74">
        <f t="shared" si="0"/>
        <v>0.50053999999999998</v>
      </c>
      <c r="AT23" s="98">
        <v>9</v>
      </c>
      <c r="AU23" s="99" t="s">
        <v>8</v>
      </c>
      <c r="AV23" s="129"/>
      <c r="AW23" s="129"/>
      <c r="AX23" s="129"/>
      <c r="AY23" s="51"/>
    </row>
    <row r="24" spans="1:51">
      <c r="A24" s="98">
        <v>10</v>
      </c>
      <c r="B24" s="99" t="s">
        <v>9</v>
      </c>
      <c r="C24" s="43"/>
      <c r="D24" s="55"/>
      <c r="E24" s="43"/>
      <c r="F24" s="55"/>
      <c r="G24" s="43"/>
      <c r="H24" s="55"/>
      <c r="I24" s="43"/>
      <c r="J24" s="55"/>
      <c r="K24" s="43"/>
      <c r="L24" s="44"/>
      <c r="M24" s="43"/>
      <c r="N24" s="55"/>
      <c r="O24" s="43"/>
      <c r="P24" s="55"/>
      <c r="Q24" s="55"/>
      <c r="R24" s="55"/>
      <c r="S24" s="55"/>
      <c r="T24" s="55"/>
      <c r="U24" s="43"/>
      <c r="V24" s="55"/>
      <c r="W24" s="43"/>
      <c r="X24" s="55"/>
      <c r="Y24" s="43"/>
      <c r="Z24" s="55"/>
      <c r="AA24" s="43"/>
      <c r="AB24" s="55"/>
      <c r="AC24" s="43"/>
      <c r="AD24" s="44"/>
      <c r="AE24" s="43">
        <v>6.7999999999999996E-3</v>
      </c>
      <c r="AF24" s="44">
        <f>AE24*AF14</f>
        <v>6.7999999999999991E-2</v>
      </c>
      <c r="AG24" s="44"/>
      <c r="AH24" s="44"/>
      <c r="AI24" s="43"/>
      <c r="AJ24" s="55"/>
      <c r="AK24" s="43"/>
      <c r="AL24" s="55"/>
      <c r="AM24" s="43"/>
      <c r="AN24" s="55"/>
      <c r="AO24" s="55"/>
      <c r="AP24" s="55"/>
      <c r="AQ24" s="45"/>
      <c r="AR24" s="55"/>
      <c r="AS24" s="74">
        <f t="shared" si="0"/>
        <v>6.7999999999999991E-2</v>
      </c>
      <c r="AT24" s="98">
        <v>10</v>
      </c>
      <c r="AU24" s="99" t="s">
        <v>9</v>
      </c>
      <c r="AV24" s="129"/>
      <c r="AW24" s="129"/>
      <c r="AX24" s="129"/>
      <c r="AY24" s="51"/>
    </row>
    <row r="25" spans="1:51">
      <c r="A25" s="98">
        <v>11</v>
      </c>
      <c r="B25" s="99" t="s">
        <v>10</v>
      </c>
      <c r="C25" s="43"/>
      <c r="D25" s="55"/>
      <c r="E25" s="43"/>
      <c r="F25" s="55"/>
      <c r="G25" s="43"/>
      <c r="H25" s="55"/>
      <c r="I25" s="43"/>
      <c r="J25" s="55"/>
      <c r="K25" s="43"/>
      <c r="L25" s="44"/>
      <c r="M25" s="43">
        <v>1.5E-3</v>
      </c>
      <c r="N25" s="44">
        <f>M25*N14</f>
        <v>1.4999999999999999E-2</v>
      </c>
      <c r="O25" s="43"/>
      <c r="P25" s="55"/>
      <c r="Q25" s="55"/>
      <c r="R25" s="55"/>
      <c r="S25" s="55"/>
      <c r="T25" s="55"/>
      <c r="U25" s="43"/>
      <c r="V25" s="55"/>
      <c r="W25" s="43"/>
      <c r="X25" s="55"/>
      <c r="Y25" s="43"/>
      <c r="Z25" s="55"/>
      <c r="AA25" s="43"/>
      <c r="AB25" s="55"/>
      <c r="AC25" s="43">
        <v>8.4999999999999995E-4</v>
      </c>
      <c r="AD25" s="44">
        <f>AC25*AD14</f>
        <v>8.4999999999999989E-3</v>
      </c>
      <c r="AE25" s="43">
        <v>3.5999999999999999E-3</v>
      </c>
      <c r="AF25" s="44">
        <f>AE25*AF14</f>
        <v>3.5999999999999997E-2</v>
      </c>
      <c r="AG25" s="44"/>
      <c r="AH25" s="44"/>
      <c r="AI25" s="43">
        <v>3.3999999999999998E-3</v>
      </c>
      <c r="AJ25" s="44">
        <f>AI25*AJ14</f>
        <v>3.3999999999999996E-2</v>
      </c>
      <c r="AK25" s="43"/>
      <c r="AL25" s="55"/>
      <c r="AM25" s="43"/>
      <c r="AN25" s="55"/>
      <c r="AO25" s="55"/>
      <c r="AP25" s="55"/>
      <c r="AQ25" s="45"/>
      <c r="AR25" s="55"/>
      <c r="AS25" s="74">
        <f t="shared" si="0"/>
        <v>9.35E-2</v>
      </c>
      <c r="AT25" s="98">
        <v>11</v>
      </c>
      <c r="AU25" s="99" t="s">
        <v>10</v>
      </c>
      <c r="AV25" s="129"/>
      <c r="AW25" s="129"/>
      <c r="AX25" s="129"/>
      <c r="AY25" s="51"/>
    </row>
    <row r="26" spans="1:51">
      <c r="A26" s="98">
        <v>12</v>
      </c>
      <c r="B26" s="99" t="s">
        <v>11</v>
      </c>
      <c r="C26" s="43"/>
      <c r="D26" s="55"/>
      <c r="E26" s="43"/>
      <c r="F26" s="55"/>
      <c r="G26" s="43"/>
      <c r="H26" s="55"/>
      <c r="I26" s="43"/>
      <c r="J26" s="55"/>
      <c r="K26" s="43"/>
      <c r="L26" s="55"/>
      <c r="M26" s="43"/>
      <c r="N26" s="44"/>
      <c r="O26" s="43">
        <v>3.7499999999999999E-2</v>
      </c>
      <c r="P26" s="44">
        <f>O26*P14</f>
        <v>0.375</v>
      </c>
      <c r="Q26" s="44"/>
      <c r="R26" s="44"/>
      <c r="S26" s="44"/>
      <c r="T26" s="44"/>
      <c r="U26" s="43"/>
      <c r="V26" s="55"/>
      <c r="W26" s="43"/>
      <c r="X26" s="55"/>
      <c r="Y26" s="43"/>
      <c r="Z26" s="55"/>
      <c r="AA26" s="43"/>
      <c r="AB26" s="55"/>
      <c r="AC26" s="43"/>
      <c r="AD26" s="44"/>
      <c r="AE26" s="43"/>
      <c r="AF26" s="44"/>
      <c r="AG26" s="44"/>
      <c r="AH26" s="44"/>
      <c r="AI26" s="43"/>
      <c r="AJ26" s="55"/>
      <c r="AK26" s="43"/>
      <c r="AL26" s="55"/>
      <c r="AM26" s="43"/>
      <c r="AN26" s="55"/>
      <c r="AO26" s="55"/>
      <c r="AP26" s="55"/>
      <c r="AQ26" s="45"/>
      <c r="AR26" s="55"/>
      <c r="AS26" s="74">
        <f t="shared" si="0"/>
        <v>0.375</v>
      </c>
      <c r="AT26" s="98">
        <v>12</v>
      </c>
      <c r="AU26" s="99" t="s">
        <v>11</v>
      </c>
      <c r="AV26" s="129"/>
      <c r="AW26" s="129"/>
      <c r="AX26" s="129"/>
      <c r="AY26" s="51"/>
    </row>
    <row r="27" spans="1:51">
      <c r="A27" s="98">
        <v>13</v>
      </c>
      <c r="B27" s="99" t="s">
        <v>12</v>
      </c>
      <c r="C27" s="43"/>
      <c r="D27" s="55"/>
      <c r="E27" s="43"/>
      <c r="F27" s="55"/>
      <c r="G27" s="43"/>
      <c r="H27" s="55"/>
      <c r="I27" s="43"/>
      <c r="J27" s="55"/>
      <c r="K27" s="43"/>
      <c r="L27" s="55"/>
      <c r="M27" s="43">
        <v>6.6830000000000001E-2</v>
      </c>
      <c r="N27" s="44">
        <f>M27*N14</f>
        <v>0.66830000000000001</v>
      </c>
      <c r="O27" s="43"/>
      <c r="P27" s="55"/>
      <c r="Q27" s="55"/>
      <c r="R27" s="55"/>
      <c r="S27" s="103">
        <v>0.14230000000000001</v>
      </c>
      <c r="T27" s="44">
        <f>S27*T14</f>
        <v>1.423</v>
      </c>
      <c r="U27" s="43"/>
      <c r="V27" s="55"/>
      <c r="W27" s="43"/>
      <c r="X27" s="55"/>
      <c r="Y27" s="43"/>
      <c r="Z27" s="55"/>
      <c r="AA27" s="43"/>
      <c r="AB27" s="55"/>
      <c r="AC27" s="43"/>
      <c r="AD27" s="44"/>
      <c r="AE27" s="43">
        <v>2.053E-2</v>
      </c>
      <c r="AF27" s="44">
        <f>AE27*AF14</f>
        <v>0.20529999999999998</v>
      </c>
      <c r="AG27" s="44"/>
      <c r="AH27" s="44"/>
      <c r="AI27" s="43"/>
      <c r="AJ27" s="55"/>
      <c r="AK27" s="43"/>
      <c r="AL27" s="55"/>
      <c r="AM27" s="43"/>
      <c r="AN27" s="55"/>
      <c r="AO27" s="55"/>
      <c r="AP27" s="55"/>
      <c r="AQ27" s="45"/>
      <c r="AR27" s="55"/>
      <c r="AS27" s="74">
        <f t="shared" si="0"/>
        <v>2.2965999999999998</v>
      </c>
      <c r="AT27" s="98">
        <v>13</v>
      </c>
      <c r="AU27" s="99" t="s">
        <v>12</v>
      </c>
      <c r="AV27" s="129"/>
      <c r="AW27" s="129"/>
      <c r="AX27" s="129"/>
      <c r="AY27" s="51"/>
    </row>
    <row r="28" spans="1:51">
      <c r="A28" s="98">
        <v>14</v>
      </c>
      <c r="B28" s="99" t="s">
        <v>13</v>
      </c>
      <c r="C28" s="43"/>
      <c r="D28" s="55"/>
      <c r="E28" s="43"/>
      <c r="F28" s="55"/>
      <c r="G28" s="43"/>
      <c r="H28" s="55"/>
      <c r="I28" s="43"/>
      <c r="J28" s="55"/>
      <c r="K28" s="43"/>
      <c r="L28" s="82"/>
      <c r="M28" s="43">
        <v>5.6899999999999997E-3</v>
      </c>
      <c r="N28" s="44">
        <f>M28*N14</f>
        <v>5.6899999999999999E-2</v>
      </c>
      <c r="O28" s="43">
        <v>3.5999999999999999E-3</v>
      </c>
      <c r="P28" s="44">
        <f>O28*P14</f>
        <v>3.5999999999999997E-2</v>
      </c>
      <c r="Q28" s="114">
        <v>9.6000000000000002E-4</v>
      </c>
      <c r="R28" s="44">
        <f>Q28*R14</f>
        <v>9.6000000000000009E-3</v>
      </c>
      <c r="S28" s="44"/>
      <c r="T28" s="44"/>
      <c r="U28" s="43"/>
      <c r="V28" s="55"/>
      <c r="W28" s="43"/>
      <c r="X28" s="55"/>
      <c r="Y28" s="43"/>
      <c r="Z28" s="55"/>
      <c r="AA28" s="43"/>
      <c r="AB28" s="55"/>
      <c r="AC28" s="43"/>
      <c r="AD28" s="44"/>
      <c r="AE28" s="43">
        <v>7.6E-3</v>
      </c>
      <c r="AF28" s="44">
        <f>AE28*AF14</f>
        <v>7.5999999999999998E-2</v>
      </c>
      <c r="AG28" s="44"/>
      <c r="AH28" s="44"/>
      <c r="AI28" s="43">
        <v>1.8859999999999998E-2</v>
      </c>
      <c r="AJ28" s="44">
        <f>AI28*AJ14</f>
        <v>0.18859999999999999</v>
      </c>
      <c r="AK28" s="43"/>
      <c r="AL28" s="55"/>
      <c r="AM28" s="43"/>
      <c r="AN28" s="55"/>
      <c r="AO28" s="55"/>
      <c r="AP28" s="55"/>
      <c r="AQ28" s="45"/>
      <c r="AR28" s="55"/>
      <c r="AS28" s="74">
        <f t="shared" si="0"/>
        <v>0.36709999999999998</v>
      </c>
      <c r="AT28" s="98">
        <v>14</v>
      </c>
      <c r="AU28" s="99" t="s">
        <v>13</v>
      </c>
      <c r="AV28" s="129"/>
      <c r="AW28" s="129"/>
      <c r="AX28" s="129"/>
      <c r="AY28" s="51"/>
    </row>
    <row r="29" spans="1:51">
      <c r="A29" s="98">
        <v>15</v>
      </c>
      <c r="B29" s="99" t="s">
        <v>14</v>
      </c>
      <c r="C29" s="43"/>
      <c r="D29" s="55"/>
      <c r="E29" s="43"/>
      <c r="F29" s="55"/>
      <c r="G29" s="43"/>
      <c r="H29" s="55"/>
      <c r="I29" s="43"/>
      <c r="J29" s="55"/>
      <c r="K29" s="43"/>
      <c r="L29" s="55"/>
      <c r="M29" s="43"/>
      <c r="N29" s="44"/>
      <c r="O29" s="43"/>
      <c r="P29" s="55"/>
      <c r="Q29" s="103">
        <v>1.1999999999999999E-3</v>
      </c>
      <c r="R29" s="44">
        <f>Q29*R14</f>
        <v>1.1999999999999999E-2</v>
      </c>
      <c r="S29" s="44"/>
      <c r="T29" s="44"/>
      <c r="U29" s="43"/>
      <c r="V29" s="55"/>
      <c r="W29" s="43"/>
      <c r="X29" s="55"/>
      <c r="Y29" s="43"/>
      <c r="Z29" s="55"/>
      <c r="AA29" s="43"/>
      <c r="AB29" s="55"/>
      <c r="AC29" s="43"/>
      <c r="AD29" s="44"/>
      <c r="AE29" s="43"/>
      <c r="AF29" s="44"/>
      <c r="AG29" s="44"/>
      <c r="AH29" s="44"/>
      <c r="AI29" s="43">
        <v>3.0799999999999998E-3</v>
      </c>
      <c r="AJ29" s="44">
        <f>AI29*AJ14</f>
        <v>3.0799999999999998E-2</v>
      </c>
      <c r="AK29" s="43"/>
      <c r="AL29" s="55"/>
      <c r="AM29" s="43"/>
      <c r="AN29" s="55"/>
      <c r="AO29" s="55"/>
      <c r="AP29" s="55"/>
      <c r="AQ29" s="45"/>
      <c r="AR29" s="55"/>
      <c r="AS29" s="74">
        <f t="shared" si="0"/>
        <v>4.2799999999999998E-2</v>
      </c>
      <c r="AT29" s="98">
        <v>15</v>
      </c>
      <c r="AU29" s="99" t="s">
        <v>14</v>
      </c>
      <c r="AV29" s="129"/>
      <c r="AW29" s="129"/>
      <c r="AX29" s="129"/>
      <c r="AY29" s="51"/>
    </row>
    <row r="30" spans="1:51">
      <c r="A30" s="98">
        <v>16</v>
      </c>
      <c r="B30" s="99" t="s">
        <v>15</v>
      </c>
      <c r="C30" s="43"/>
      <c r="D30" s="55"/>
      <c r="E30" s="43"/>
      <c r="F30" s="55"/>
      <c r="G30" s="43"/>
      <c r="H30" s="55"/>
      <c r="I30" s="43"/>
      <c r="J30" s="55"/>
      <c r="K30" s="43"/>
      <c r="L30" s="55"/>
      <c r="M30" s="43">
        <v>7.0000000000000001E-3</v>
      </c>
      <c r="N30" s="44">
        <f>M30*N14</f>
        <v>7.0000000000000007E-2</v>
      </c>
      <c r="O30" s="43"/>
      <c r="P30" s="44"/>
      <c r="Q30" s="44"/>
      <c r="R30" s="44"/>
      <c r="S30" s="44"/>
      <c r="T30" s="44"/>
      <c r="U30" s="43"/>
      <c r="V30" s="55"/>
      <c r="W30" s="43"/>
      <c r="X30" s="55"/>
      <c r="Y30" s="43"/>
      <c r="Z30" s="55"/>
      <c r="AA30" s="43"/>
      <c r="AB30" s="55"/>
      <c r="AC30" s="43"/>
      <c r="AD30" s="44"/>
      <c r="AE30" s="43"/>
      <c r="AF30" s="55"/>
      <c r="AG30" s="55"/>
      <c r="AH30" s="55"/>
      <c r="AI30" s="43"/>
      <c r="AJ30" s="55"/>
      <c r="AK30" s="43"/>
      <c r="AL30" s="55"/>
      <c r="AM30" s="43"/>
      <c r="AN30" s="55"/>
      <c r="AO30" s="55"/>
      <c r="AP30" s="55"/>
      <c r="AQ30" s="45"/>
      <c r="AR30" s="55"/>
      <c r="AS30" s="74">
        <f t="shared" si="0"/>
        <v>7.0000000000000007E-2</v>
      </c>
      <c r="AT30" s="98">
        <v>16</v>
      </c>
      <c r="AU30" s="99" t="s">
        <v>15</v>
      </c>
      <c r="AV30" s="129"/>
      <c r="AW30" s="129"/>
      <c r="AX30" s="129"/>
      <c r="AY30" s="51"/>
    </row>
    <row r="31" spans="1:51">
      <c r="A31" s="98">
        <v>17</v>
      </c>
      <c r="B31" s="99" t="s">
        <v>22</v>
      </c>
      <c r="C31" s="43"/>
      <c r="D31" s="55"/>
      <c r="E31" s="43"/>
      <c r="F31" s="55"/>
      <c r="G31" s="43"/>
      <c r="H31" s="55"/>
      <c r="I31" s="43"/>
      <c r="J31" s="55"/>
      <c r="K31" s="43"/>
      <c r="L31" s="44"/>
      <c r="M31" s="43"/>
      <c r="N31" s="44"/>
      <c r="O31" s="43"/>
      <c r="P31" s="55"/>
      <c r="Q31" s="55"/>
      <c r="R31" s="55"/>
      <c r="S31" s="55"/>
      <c r="T31" s="55"/>
      <c r="U31" s="43"/>
      <c r="V31" s="55"/>
      <c r="W31" s="43"/>
      <c r="X31" s="55"/>
      <c r="Y31" s="43"/>
      <c r="Z31" s="55"/>
      <c r="AA31" s="43"/>
      <c r="AB31" s="55"/>
      <c r="AC31" s="43"/>
      <c r="AD31" s="44"/>
      <c r="AE31" s="43"/>
      <c r="AF31" s="44"/>
      <c r="AG31" s="44"/>
      <c r="AH31" s="44"/>
      <c r="AI31" s="43"/>
      <c r="AJ31" s="55"/>
      <c r="AK31" s="43"/>
      <c r="AL31" s="55"/>
      <c r="AM31" s="43"/>
      <c r="AN31" s="55"/>
      <c r="AO31" s="55"/>
      <c r="AP31" s="55"/>
      <c r="AQ31" s="45"/>
      <c r="AR31" s="55"/>
      <c r="AS31" s="74">
        <f t="shared" si="0"/>
        <v>0</v>
      </c>
      <c r="AT31" s="98">
        <v>17</v>
      </c>
      <c r="AU31" s="99" t="s">
        <v>22</v>
      </c>
      <c r="AV31" s="129"/>
      <c r="AW31" s="129"/>
      <c r="AX31" s="129"/>
      <c r="AY31" s="51"/>
    </row>
    <row r="32" spans="1:51">
      <c r="A32" s="98">
        <v>18</v>
      </c>
      <c r="B32" s="99" t="s">
        <v>69</v>
      </c>
      <c r="C32" s="43"/>
      <c r="D32" s="55"/>
      <c r="E32" s="43"/>
      <c r="F32" s="55"/>
      <c r="G32" s="43"/>
      <c r="H32" s="55"/>
      <c r="I32" s="43"/>
      <c r="J32" s="55"/>
      <c r="K32" s="43"/>
      <c r="L32" s="55"/>
      <c r="M32" s="43">
        <v>2.6179999999999998E-2</v>
      </c>
      <c r="N32" s="44">
        <f>M32*N14</f>
        <v>0.26179999999999998</v>
      </c>
      <c r="O32" s="43">
        <v>2.2890000000000001E-2</v>
      </c>
      <c r="P32" s="44">
        <f>O32*P14</f>
        <v>0.22889999999999999</v>
      </c>
      <c r="Q32" s="44"/>
      <c r="R32" s="44"/>
      <c r="S32" s="44"/>
      <c r="T32" s="44"/>
      <c r="U32" s="43"/>
      <c r="V32" s="55"/>
      <c r="W32" s="43"/>
      <c r="X32" s="55"/>
      <c r="Y32" s="43"/>
      <c r="Z32" s="55"/>
      <c r="AA32" s="43"/>
      <c r="AB32" s="55"/>
      <c r="AC32" s="43"/>
      <c r="AD32" s="44"/>
      <c r="AE32" s="43"/>
      <c r="AF32" s="55"/>
      <c r="AG32" s="55"/>
      <c r="AH32" s="55"/>
      <c r="AI32" s="43"/>
      <c r="AJ32" s="55"/>
      <c r="AK32" s="43"/>
      <c r="AL32" s="55"/>
      <c r="AM32" s="43"/>
      <c r="AN32" s="55"/>
      <c r="AO32" s="55"/>
      <c r="AP32" s="55"/>
      <c r="AQ32" s="45"/>
      <c r="AR32" s="55"/>
      <c r="AS32" s="74">
        <f t="shared" si="0"/>
        <v>0.49069999999999997</v>
      </c>
      <c r="AT32" s="98">
        <v>18</v>
      </c>
      <c r="AU32" s="99" t="s">
        <v>69</v>
      </c>
      <c r="AV32" s="129"/>
      <c r="AW32" s="129"/>
      <c r="AX32" s="129"/>
      <c r="AY32" s="51"/>
    </row>
    <row r="33" spans="1:51">
      <c r="A33" s="98">
        <v>19</v>
      </c>
      <c r="B33" s="99" t="s">
        <v>16</v>
      </c>
      <c r="C33" s="43"/>
      <c r="D33" s="55"/>
      <c r="E33" s="43"/>
      <c r="F33" s="55"/>
      <c r="G33" s="43"/>
      <c r="H33" s="55"/>
      <c r="I33" s="43"/>
      <c r="J33" s="55"/>
      <c r="K33" s="43"/>
      <c r="L33" s="55"/>
      <c r="M33" s="43"/>
      <c r="N33" s="55"/>
      <c r="O33" s="43"/>
      <c r="P33" s="44"/>
      <c r="Q33" s="55">
        <v>1E-3</v>
      </c>
      <c r="R33" s="44">
        <f>Q33*R14</f>
        <v>0.01</v>
      </c>
      <c r="S33" s="44"/>
      <c r="T33" s="44"/>
      <c r="U33" s="43"/>
      <c r="V33" s="55"/>
      <c r="W33" s="43"/>
      <c r="X33" s="55"/>
      <c r="Y33" s="43"/>
      <c r="Z33" s="55"/>
      <c r="AA33" s="43"/>
      <c r="AB33" s="55"/>
      <c r="AC33" s="43">
        <v>3.2219999999999999E-2</v>
      </c>
      <c r="AD33" s="44">
        <f>AC33*AD14</f>
        <v>0.32219999999999999</v>
      </c>
      <c r="AE33" s="43"/>
      <c r="AF33" s="55"/>
      <c r="AG33" s="55"/>
      <c r="AH33" s="55"/>
      <c r="AI33" s="43"/>
      <c r="AJ33" s="44"/>
      <c r="AK33" s="43"/>
      <c r="AL33" s="55"/>
      <c r="AM33" s="43"/>
      <c r="AN33" s="55"/>
      <c r="AO33" s="55"/>
      <c r="AP33" s="55"/>
      <c r="AQ33" s="45"/>
      <c r="AR33" s="55"/>
      <c r="AS33" s="74">
        <f t="shared" si="0"/>
        <v>0.3322</v>
      </c>
      <c r="AT33" s="98">
        <v>19</v>
      </c>
      <c r="AU33" s="99" t="s">
        <v>16</v>
      </c>
      <c r="AV33" s="129"/>
      <c r="AW33" s="129"/>
      <c r="AX33" s="129"/>
      <c r="AY33" s="51"/>
    </row>
    <row r="34" spans="1:51">
      <c r="A34" s="98">
        <v>20</v>
      </c>
      <c r="B34" s="99" t="s">
        <v>155</v>
      </c>
      <c r="C34" s="43"/>
      <c r="D34" s="55"/>
      <c r="E34" s="43"/>
      <c r="F34" s="55"/>
      <c r="G34" s="43"/>
      <c r="H34" s="55"/>
      <c r="I34" s="43"/>
      <c r="J34" s="55"/>
      <c r="K34" s="43"/>
      <c r="L34" s="55"/>
      <c r="M34" s="43"/>
      <c r="N34" s="55"/>
      <c r="O34" s="43">
        <v>2.5000000000000001E-3</v>
      </c>
      <c r="P34" s="44">
        <f>O34*P14</f>
        <v>2.5000000000000001E-2</v>
      </c>
      <c r="Q34" s="44"/>
      <c r="R34" s="44"/>
      <c r="S34" s="44"/>
      <c r="T34" s="44"/>
      <c r="U34" s="43"/>
      <c r="V34" s="55"/>
      <c r="W34" s="43"/>
      <c r="X34" s="55"/>
      <c r="Y34" s="43"/>
      <c r="Z34" s="55"/>
      <c r="AA34" s="43"/>
      <c r="AB34" s="55"/>
      <c r="AC34" s="43"/>
      <c r="AD34" s="44"/>
      <c r="AE34" s="43"/>
      <c r="AF34" s="55"/>
      <c r="AG34" s="55"/>
      <c r="AH34" s="55"/>
      <c r="AI34" s="43"/>
      <c r="AJ34" s="55"/>
      <c r="AK34" s="43"/>
      <c r="AL34" s="55"/>
      <c r="AM34" s="43"/>
      <c r="AN34" s="55"/>
      <c r="AO34" s="55"/>
      <c r="AP34" s="55"/>
      <c r="AQ34" s="45"/>
      <c r="AR34" s="55"/>
      <c r="AS34" s="74">
        <f t="shared" si="0"/>
        <v>2.5000000000000001E-2</v>
      </c>
      <c r="AT34" s="98">
        <v>20</v>
      </c>
      <c r="AU34" s="99" t="s">
        <v>155</v>
      </c>
      <c r="AV34" s="129"/>
      <c r="AW34" s="129"/>
      <c r="AX34" s="129"/>
      <c r="AY34" s="51"/>
    </row>
    <row r="35" spans="1:51">
      <c r="A35" s="98">
        <v>21</v>
      </c>
      <c r="B35" s="100" t="s">
        <v>141</v>
      </c>
      <c r="C35" s="43"/>
      <c r="D35" s="55"/>
      <c r="E35" s="43"/>
      <c r="F35" s="55"/>
      <c r="G35" s="43"/>
      <c r="H35" s="55"/>
      <c r="I35" s="43"/>
      <c r="J35" s="55"/>
      <c r="K35" s="43"/>
      <c r="L35" s="55"/>
      <c r="M35" s="43"/>
      <c r="N35" s="55"/>
      <c r="O35" s="43"/>
      <c r="P35" s="55"/>
      <c r="Q35" s="55"/>
      <c r="R35" s="55"/>
      <c r="S35" s="55"/>
      <c r="T35" s="55"/>
      <c r="U35" s="43"/>
      <c r="V35" s="44"/>
      <c r="W35" s="43"/>
      <c r="X35" s="55"/>
      <c r="Y35" s="43"/>
      <c r="Z35" s="55"/>
      <c r="AA35" s="103">
        <v>0.1648</v>
      </c>
      <c r="AB35" s="44">
        <f>AA35*AB14</f>
        <v>1.6480000000000001</v>
      </c>
      <c r="AC35" s="43"/>
      <c r="AD35" s="44"/>
      <c r="AE35" s="43"/>
      <c r="AF35" s="55"/>
      <c r="AG35" s="55"/>
      <c r="AH35" s="55"/>
      <c r="AI35" s="43"/>
      <c r="AJ35" s="55"/>
      <c r="AK35" s="43"/>
      <c r="AL35" s="55"/>
      <c r="AM35" s="43"/>
      <c r="AN35" s="55"/>
      <c r="AO35" s="55"/>
      <c r="AP35" s="55"/>
      <c r="AQ35" s="45"/>
      <c r="AR35" s="55"/>
      <c r="AS35" s="74">
        <f t="shared" si="0"/>
        <v>1.6480000000000001</v>
      </c>
      <c r="AT35" s="98">
        <v>21</v>
      </c>
      <c r="AU35" s="100" t="s">
        <v>141</v>
      </c>
      <c r="AV35" s="129"/>
      <c r="AW35" s="129"/>
      <c r="AX35" s="129"/>
      <c r="AY35" s="51"/>
    </row>
    <row r="36" spans="1:51">
      <c r="A36" s="98">
        <v>22</v>
      </c>
      <c r="B36" s="99" t="s">
        <v>17</v>
      </c>
      <c r="C36" s="43"/>
      <c r="D36" s="55"/>
      <c r="E36" s="43"/>
      <c r="F36" s="55"/>
      <c r="G36" s="43"/>
      <c r="H36" s="55"/>
      <c r="I36" s="43"/>
      <c r="J36" s="55"/>
      <c r="K36" s="43"/>
      <c r="L36" s="55"/>
      <c r="M36" s="43"/>
      <c r="N36" s="55"/>
      <c r="O36" s="43"/>
      <c r="P36" s="55"/>
      <c r="Q36" s="55"/>
      <c r="R36" s="55"/>
      <c r="S36" s="55"/>
      <c r="T36" s="55"/>
      <c r="U36" s="43"/>
      <c r="V36" s="55"/>
      <c r="W36" s="43">
        <v>0.01</v>
      </c>
      <c r="X36" s="44">
        <f>W36*X14</f>
        <v>0.1</v>
      </c>
      <c r="Y36" s="43"/>
      <c r="Z36" s="55"/>
      <c r="AA36" s="43"/>
      <c r="AB36" s="55"/>
      <c r="AC36" s="43"/>
      <c r="AD36" s="44"/>
      <c r="AE36" s="43"/>
      <c r="AF36" s="55"/>
      <c r="AG36" s="55"/>
      <c r="AH36" s="55"/>
      <c r="AI36" s="43"/>
      <c r="AJ36" s="55"/>
      <c r="AK36" s="43"/>
      <c r="AL36" s="55"/>
      <c r="AM36" s="43">
        <v>0.01</v>
      </c>
      <c r="AN36" s="44">
        <f>AM36*AN14</f>
        <v>0.1</v>
      </c>
      <c r="AO36" s="44"/>
      <c r="AP36" s="44"/>
      <c r="AQ36" s="45"/>
      <c r="AR36" s="55"/>
      <c r="AS36" s="74">
        <f t="shared" si="0"/>
        <v>0.2</v>
      </c>
      <c r="AT36" s="98">
        <v>22</v>
      </c>
      <c r="AU36" s="99" t="s">
        <v>17</v>
      </c>
      <c r="AV36" s="129"/>
      <c r="AW36" s="129"/>
      <c r="AX36" s="129"/>
      <c r="AY36" s="51"/>
    </row>
    <row r="37" spans="1:51">
      <c r="A37" s="98">
        <v>23</v>
      </c>
      <c r="B37" s="99" t="s">
        <v>18</v>
      </c>
      <c r="C37" s="43"/>
      <c r="D37" s="55"/>
      <c r="E37" s="43"/>
      <c r="F37" s="55"/>
      <c r="G37" s="43"/>
      <c r="H37" s="55"/>
      <c r="I37" s="43"/>
      <c r="J37" s="55"/>
      <c r="K37" s="43"/>
      <c r="L37" s="55"/>
      <c r="M37" s="43"/>
      <c r="N37" s="44"/>
      <c r="O37" s="43"/>
      <c r="P37" s="55"/>
      <c r="Q37" s="55"/>
      <c r="R37" s="55"/>
      <c r="S37" s="55"/>
      <c r="T37" s="55"/>
      <c r="U37" s="43"/>
      <c r="V37" s="55"/>
      <c r="W37" s="43"/>
      <c r="X37" s="55"/>
      <c r="Y37" s="43">
        <v>2.5000000000000001E-2</v>
      </c>
      <c r="Z37" s="44">
        <f>Y37*Z14</f>
        <v>0.25</v>
      </c>
      <c r="AA37" s="43"/>
      <c r="AB37" s="55"/>
      <c r="AC37" s="43"/>
      <c r="AD37" s="44"/>
      <c r="AE37" s="43"/>
      <c r="AF37" s="55"/>
      <c r="AG37" s="55"/>
      <c r="AH37" s="55"/>
      <c r="AI37" s="43"/>
      <c r="AJ37" s="55"/>
      <c r="AK37" s="43"/>
      <c r="AL37" s="55"/>
      <c r="AM37" s="43"/>
      <c r="AN37" s="55"/>
      <c r="AO37" s="133">
        <v>0.03</v>
      </c>
      <c r="AP37" s="44">
        <f>AO37*AP14</f>
        <v>0.3</v>
      </c>
      <c r="AQ37" s="45"/>
      <c r="AR37" s="55"/>
      <c r="AS37" s="74">
        <f t="shared" si="0"/>
        <v>0.55000000000000004</v>
      </c>
      <c r="AT37" s="98">
        <v>23</v>
      </c>
      <c r="AU37" s="99" t="s">
        <v>18</v>
      </c>
      <c r="AV37" s="129"/>
      <c r="AW37" s="129"/>
      <c r="AX37" s="129"/>
      <c r="AY37" s="51"/>
    </row>
    <row r="38" spans="1:51">
      <c r="A38" s="98">
        <v>24</v>
      </c>
      <c r="B38" s="99" t="s">
        <v>70</v>
      </c>
      <c r="C38" s="43"/>
      <c r="D38" s="55"/>
      <c r="E38" s="43"/>
      <c r="F38" s="55"/>
      <c r="G38" s="43"/>
      <c r="H38" s="55"/>
      <c r="I38" s="43"/>
      <c r="J38" s="55"/>
      <c r="K38" s="43"/>
      <c r="L38" s="55"/>
      <c r="M38" s="43">
        <v>1.005E-2</v>
      </c>
      <c r="N38" s="44">
        <f>M38*N14</f>
        <v>0.10050000000000001</v>
      </c>
      <c r="O38" s="43"/>
      <c r="P38" s="55"/>
      <c r="Q38" s="55"/>
      <c r="R38" s="55"/>
      <c r="S38" s="55"/>
      <c r="T38" s="55"/>
      <c r="U38" s="43"/>
      <c r="V38" s="55"/>
      <c r="W38" s="43"/>
      <c r="X38" s="55"/>
      <c r="Y38" s="43"/>
      <c r="Z38" s="55"/>
      <c r="AA38" s="43"/>
      <c r="AB38" s="44"/>
      <c r="AC38" s="43"/>
      <c r="AD38" s="44"/>
      <c r="AE38" s="43">
        <v>8.5199999999999998E-3</v>
      </c>
      <c r="AF38" s="44">
        <f>AE38*AF14</f>
        <v>8.5199999999999998E-2</v>
      </c>
      <c r="AG38" s="55"/>
      <c r="AH38" s="55"/>
      <c r="AI38" s="43"/>
      <c r="AJ38" s="55"/>
      <c r="AK38" s="43"/>
      <c r="AL38" s="55"/>
      <c r="AM38" s="43"/>
      <c r="AN38" s="55"/>
      <c r="AO38" s="55"/>
      <c r="AP38" s="55"/>
      <c r="AQ38" s="45"/>
      <c r="AR38" s="55"/>
      <c r="AS38" s="74">
        <f t="shared" si="0"/>
        <v>0.1857</v>
      </c>
      <c r="AT38" s="98">
        <v>24</v>
      </c>
      <c r="AU38" s="99" t="s">
        <v>70</v>
      </c>
      <c r="AV38" s="129"/>
      <c r="AW38" s="129"/>
      <c r="AX38" s="129"/>
      <c r="AY38" s="51"/>
    </row>
    <row r="39" spans="1:51">
      <c r="A39" s="98">
        <v>25</v>
      </c>
      <c r="B39" s="99" t="s">
        <v>133</v>
      </c>
      <c r="C39" s="43"/>
      <c r="D39" s="55"/>
      <c r="E39" s="43"/>
      <c r="F39" s="55"/>
      <c r="G39" s="43"/>
      <c r="H39" s="55"/>
      <c r="I39" s="43"/>
      <c r="J39" s="55"/>
      <c r="K39" s="43"/>
      <c r="L39" s="82"/>
      <c r="M39" s="43"/>
      <c r="N39" s="55"/>
      <c r="O39" s="43"/>
      <c r="P39" s="55"/>
      <c r="Q39" s="55"/>
      <c r="R39" s="55"/>
      <c r="S39" s="55"/>
      <c r="T39" s="55"/>
      <c r="U39" s="43"/>
      <c r="V39" s="55"/>
      <c r="W39" s="43"/>
      <c r="X39" s="55"/>
      <c r="Y39" s="43"/>
      <c r="Z39" s="55"/>
      <c r="AA39" s="43"/>
      <c r="AB39" s="55"/>
      <c r="AC39" s="43"/>
      <c r="AD39" s="44"/>
      <c r="AE39" s="43"/>
      <c r="AF39" s="55"/>
      <c r="AG39" s="55"/>
      <c r="AH39" s="55"/>
      <c r="AI39" s="43"/>
      <c r="AJ39" s="44"/>
      <c r="AK39" s="43"/>
      <c r="AL39" s="55"/>
      <c r="AM39" s="43"/>
      <c r="AN39" s="55"/>
      <c r="AO39" s="55"/>
      <c r="AP39" s="55"/>
      <c r="AQ39" s="45"/>
      <c r="AR39" s="55"/>
      <c r="AS39" s="74">
        <f t="shared" si="0"/>
        <v>0</v>
      </c>
      <c r="AT39" s="98">
        <v>25</v>
      </c>
      <c r="AU39" s="99" t="s">
        <v>133</v>
      </c>
      <c r="AV39" s="129"/>
      <c r="AW39" s="129"/>
      <c r="AX39" s="129"/>
      <c r="AY39" s="51"/>
    </row>
    <row r="40" spans="1:51">
      <c r="A40" s="98">
        <v>26</v>
      </c>
      <c r="B40" s="99" t="s">
        <v>71</v>
      </c>
      <c r="C40" s="43"/>
      <c r="D40" s="55"/>
      <c r="E40" s="43"/>
      <c r="F40" s="55"/>
      <c r="G40" s="43"/>
      <c r="H40" s="55"/>
      <c r="I40" s="43"/>
      <c r="J40" s="55"/>
      <c r="K40" s="43"/>
      <c r="L40" s="55"/>
      <c r="M40" s="43"/>
      <c r="N40" s="55"/>
      <c r="O40" s="43"/>
      <c r="P40" s="55"/>
      <c r="Q40" s="55"/>
      <c r="R40" s="55"/>
      <c r="S40" s="55"/>
      <c r="T40" s="55"/>
      <c r="U40" s="43"/>
      <c r="V40" s="55"/>
      <c r="W40" s="43"/>
      <c r="X40" s="55"/>
      <c r="Y40" s="43"/>
      <c r="Z40" s="55"/>
      <c r="AA40" s="43"/>
      <c r="AB40" s="55"/>
      <c r="AC40" s="43"/>
      <c r="AD40" s="44"/>
      <c r="AE40" s="43"/>
      <c r="AF40" s="44"/>
      <c r="AG40" s="44"/>
      <c r="AH40" s="44"/>
      <c r="AI40" s="43"/>
      <c r="AJ40" s="55"/>
      <c r="AK40" s="84">
        <v>5.5500000000000005E-4</v>
      </c>
      <c r="AL40" s="44">
        <f>AK40*AL14</f>
        <v>5.5500000000000002E-3</v>
      </c>
      <c r="AM40" s="43"/>
      <c r="AN40" s="55"/>
      <c r="AO40" s="55"/>
      <c r="AP40" s="55"/>
      <c r="AQ40" s="45"/>
      <c r="AR40" s="55"/>
      <c r="AS40" s="74">
        <f t="shared" si="0"/>
        <v>5.5500000000000002E-3</v>
      </c>
      <c r="AT40" s="98">
        <v>26</v>
      </c>
      <c r="AU40" s="99" t="s">
        <v>71</v>
      </c>
      <c r="AV40" s="129"/>
      <c r="AW40" s="129"/>
      <c r="AX40" s="129"/>
      <c r="AY40" s="51"/>
    </row>
    <row r="41" spans="1:51">
      <c r="A41" s="98">
        <v>27</v>
      </c>
      <c r="B41" s="99" t="s">
        <v>68</v>
      </c>
      <c r="C41" s="43"/>
      <c r="D41" s="55"/>
      <c r="E41" s="43"/>
      <c r="F41" s="55"/>
      <c r="G41" s="43"/>
      <c r="H41" s="55"/>
      <c r="I41" s="43"/>
      <c r="J41" s="55"/>
      <c r="K41" s="43"/>
      <c r="L41" s="55"/>
      <c r="M41" s="43"/>
      <c r="N41" s="55"/>
      <c r="O41" s="43"/>
      <c r="P41" s="55"/>
      <c r="Q41" s="55"/>
      <c r="R41" s="55"/>
      <c r="S41" s="55"/>
      <c r="T41" s="55"/>
      <c r="U41" s="43"/>
      <c r="V41" s="55"/>
      <c r="W41" s="43"/>
      <c r="X41" s="55"/>
      <c r="Y41" s="43"/>
      <c r="Z41" s="55"/>
      <c r="AA41" s="43"/>
      <c r="AB41" s="55"/>
      <c r="AC41" s="43">
        <v>8.6200000000000003E-4</v>
      </c>
      <c r="AD41" s="44">
        <f>AC41*AD14</f>
        <v>8.6200000000000009E-3</v>
      </c>
      <c r="AE41" s="43"/>
      <c r="AF41" s="55"/>
      <c r="AG41" s="55"/>
      <c r="AH41" s="55"/>
      <c r="AI41" s="43"/>
      <c r="AJ41" s="44"/>
      <c r="AK41" s="43"/>
      <c r="AL41" s="55"/>
      <c r="AM41" s="43"/>
      <c r="AN41" s="55"/>
      <c r="AO41" s="55"/>
      <c r="AP41" s="55"/>
      <c r="AQ41" s="45"/>
      <c r="AR41" s="55"/>
      <c r="AS41" s="74">
        <f t="shared" si="0"/>
        <v>8.6200000000000009E-3</v>
      </c>
      <c r="AT41" s="98">
        <v>27</v>
      </c>
      <c r="AU41" s="99" t="s">
        <v>68</v>
      </c>
      <c r="AV41" s="129"/>
      <c r="AW41" s="129"/>
      <c r="AX41" s="129"/>
      <c r="AY41" s="51"/>
    </row>
    <row r="42" spans="1:51">
      <c r="A42" s="98">
        <v>28</v>
      </c>
      <c r="B42" s="99" t="s">
        <v>135</v>
      </c>
      <c r="C42" s="43"/>
      <c r="D42" s="55"/>
      <c r="E42" s="43"/>
      <c r="F42" s="55"/>
      <c r="G42" s="43"/>
      <c r="H42" s="55"/>
      <c r="I42" s="43"/>
      <c r="J42" s="55"/>
      <c r="K42" s="43"/>
      <c r="L42" s="55"/>
      <c r="M42" s="43">
        <v>2E-3</v>
      </c>
      <c r="N42" s="44">
        <f>M42*N14</f>
        <v>0.02</v>
      </c>
      <c r="O42" s="43"/>
      <c r="P42" s="55"/>
      <c r="Q42" s="55"/>
      <c r="R42" s="55"/>
      <c r="S42" s="55"/>
      <c r="T42" s="55"/>
      <c r="U42" s="43"/>
      <c r="V42" s="55"/>
      <c r="W42" s="43"/>
      <c r="X42" s="55"/>
      <c r="Y42" s="43"/>
      <c r="Z42" s="55"/>
      <c r="AA42" s="43"/>
      <c r="AB42" s="55"/>
      <c r="AC42" s="43"/>
      <c r="AD42" s="44"/>
      <c r="AE42" s="43"/>
      <c r="AF42" s="55"/>
      <c r="AG42" s="55"/>
      <c r="AH42" s="55"/>
      <c r="AI42" s="43"/>
      <c r="AJ42" s="44"/>
      <c r="AK42" s="43"/>
      <c r="AL42" s="55"/>
      <c r="AM42" s="43"/>
      <c r="AN42" s="55"/>
      <c r="AO42" s="55"/>
      <c r="AP42" s="55"/>
      <c r="AQ42" s="45"/>
      <c r="AR42" s="55"/>
      <c r="AS42" s="74">
        <f t="shared" si="0"/>
        <v>0.02</v>
      </c>
      <c r="AT42" s="98">
        <v>28</v>
      </c>
      <c r="AU42" s="99" t="s">
        <v>135</v>
      </c>
      <c r="AV42" s="129"/>
      <c r="AW42" s="129"/>
      <c r="AX42" s="129"/>
      <c r="AY42" s="51"/>
    </row>
    <row r="43" spans="1:51">
      <c r="A43" s="98">
        <v>29</v>
      </c>
      <c r="B43" s="99" t="s">
        <v>23</v>
      </c>
      <c r="C43" s="43">
        <v>7.5700000000000003E-2</v>
      </c>
      <c r="D43" s="44">
        <f>C43*D14</f>
        <v>0.75700000000000001</v>
      </c>
      <c r="E43" s="43"/>
      <c r="F43" s="55"/>
      <c r="G43" s="43"/>
      <c r="H43" s="55"/>
      <c r="I43" s="43"/>
      <c r="J43" s="55"/>
      <c r="K43" s="43"/>
      <c r="L43" s="55"/>
      <c r="M43" s="43"/>
      <c r="N43" s="55"/>
      <c r="O43" s="43"/>
      <c r="P43" s="55"/>
      <c r="Q43" s="55"/>
      <c r="R43" s="55"/>
      <c r="S43" s="55"/>
      <c r="T43" s="55"/>
      <c r="U43" s="43"/>
      <c r="V43" s="55"/>
      <c r="W43" s="43"/>
      <c r="X43" s="55"/>
      <c r="Y43" s="43"/>
      <c r="Z43" s="55"/>
      <c r="AA43" s="43"/>
      <c r="AB43" s="55"/>
      <c r="AC43" s="43">
        <v>8.0000000000000004E-4</v>
      </c>
      <c r="AD43" s="44">
        <f>AC43*AD14</f>
        <v>8.0000000000000002E-3</v>
      </c>
      <c r="AE43" s="43"/>
      <c r="AF43" s="55"/>
      <c r="AG43" s="55"/>
      <c r="AH43" s="44"/>
      <c r="AI43" s="43"/>
      <c r="AJ43" s="44"/>
      <c r="AK43" s="43"/>
      <c r="AL43" s="55"/>
      <c r="AM43" s="43"/>
      <c r="AN43" s="55"/>
      <c r="AO43" s="55"/>
      <c r="AP43" s="55"/>
      <c r="AQ43" s="45"/>
      <c r="AR43" s="55"/>
      <c r="AS43" s="74">
        <f t="shared" si="0"/>
        <v>0.76500000000000001</v>
      </c>
      <c r="AT43" s="98">
        <v>29</v>
      </c>
      <c r="AU43" s="99" t="s">
        <v>23</v>
      </c>
      <c r="AV43" s="129"/>
      <c r="AW43" s="129"/>
      <c r="AX43" s="129"/>
      <c r="AY43" s="51"/>
    </row>
    <row r="44" spans="1:51">
      <c r="A44" s="98">
        <v>30</v>
      </c>
      <c r="B44" s="99" t="s">
        <v>28</v>
      </c>
      <c r="C44" s="43"/>
      <c r="D44" s="55"/>
      <c r="E44" s="43"/>
      <c r="F44" s="55"/>
      <c r="G44" s="43"/>
      <c r="H44" s="55"/>
      <c r="I44" s="43"/>
      <c r="J44" s="55"/>
      <c r="K44" s="43"/>
      <c r="L44" s="55"/>
      <c r="M44" s="43"/>
      <c r="N44" s="55"/>
      <c r="O44" s="43"/>
      <c r="P44" s="55"/>
      <c r="Q44" s="55"/>
      <c r="R44" s="55"/>
      <c r="S44" s="55"/>
      <c r="T44" s="55"/>
      <c r="U44" s="43"/>
      <c r="V44" s="55"/>
      <c r="W44" s="43"/>
      <c r="X44" s="55"/>
      <c r="Y44" s="43"/>
      <c r="Z44" s="55"/>
      <c r="AA44" s="43"/>
      <c r="AB44" s="55"/>
      <c r="AC44" s="43"/>
      <c r="AD44" s="44"/>
      <c r="AE44" s="43"/>
      <c r="AF44" s="55"/>
      <c r="AG44" s="55"/>
      <c r="AH44" s="55"/>
      <c r="AI44" s="43"/>
      <c r="AJ44" s="44"/>
      <c r="AK44" s="43"/>
      <c r="AL44" s="55"/>
      <c r="AM44" s="43"/>
      <c r="AN44" s="55"/>
      <c r="AO44" s="55"/>
      <c r="AP44" s="55"/>
      <c r="AQ44" s="45">
        <v>2.8500000000000001E-3</v>
      </c>
      <c r="AR44" s="44">
        <f>AQ44*AR14</f>
        <v>2.8500000000000001E-2</v>
      </c>
      <c r="AS44" s="74">
        <f t="shared" si="0"/>
        <v>2.8500000000000001E-2</v>
      </c>
      <c r="AT44" s="98">
        <v>30</v>
      </c>
      <c r="AU44" s="99" t="s">
        <v>28</v>
      </c>
      <c r="AV44" s="129"/>
      <c r="AW44" s="129"/>
      <c r="AX44" s="129"/>
      <c r="AY44" s="51"/>
    </row>
    <row r="45" spans="1:51">
      <c r="A45" s="98">
        <v>31</v>
      </c>
      <c r="B45" s="99" t="s">
        <v>66</v>
      </c>
      <c r="C45" s="43"/>
      <c r="D45" s="55"/>
      <c r="E45" s="43"/>
      <c r="F45" s="55"/>
      <c r="G45" s="43"/>
      <c r="H45" s="55"/>
      <c r="I45" s="43"/>
      <c r="J45" s="55"/>
      <c r="K45" s="43"/>
      <c r="L45" s="55"/>
      <c r="M45" s="83">
        <v>7.1999999999999997E-6</v>
      </c>
      <c r="N45" s="44">
        <f>M45*N14</f>
        <v>7.2000000000000002E-5</v>
      </c>
      <c r="O45" s="43"/>
      <c r="P45" s="55"/>
      <c r="Q45" s="84">
        <v>3.9999999999999998E-6</v>
      </c>
      <c r="R45" s="44">
        <f>Q45*R14</f>
        <v>3.9999999999999996E-5</v>
      </c>
      <c r="S45" s="44"/>
      <c r="T45" s="44"/>
      <c r="U45" s="43"/>
      <c r="V45" s="55"/>
      <c r="W45" s="43"/>
      <c r="X45" s="55"/>
      <c r="Y45" s="43"/>
      <c r="Z45" s="55"/>
      <c r="AA45" s="43"/>
      <c r="AB45" s="55"/>
      <c r="AC45" s="43"/>
      <c r="AD45" s="44"/>
      <c r="AE45" s="43"/>
      <c r="AF45" s="55"/>
      <c r="AG45" s="55"/>
      <c r="AH45" s="55"/>
      <c r="AI45" s="43">
        <v>9.9999999999999995E-7</v>
      </c>
      <c r="AJ45" s="116">
        <f>AI45*AJ14</f>
        <v>9.9999999999999991E-6</v>
      </c>
      <c r="AK45" s="43"/>
      <c r="AL45" s="44"/>
      <c r="AM45" s="43"/>
      <c r="AN45" s="55"/>
      <c r="AO45" s="55"/>
      <c r="AP45" s="55"/>
      <c r="AQ45" s="45"/>
      <c r="AR45" s="55"/>
      <c r="AS45" s="74">
        <f t="shared" si="0"/>
        <v>1.22E-4</v>
      </c>
      <c r="AT45" s="98">
        <v>31</v>
      </c>
      <c r="AU45" s="99" t="s">
        <v>66</v>
      </c>
      <c r="AV45" s="129"/>
      <c r="AW45" s="129"/>
      <c r="AX45" s="129"/>
      <c r="AY45" s="51"/>
    </row>
    <row r="46" spans="1:51">
      <c r="A46" s="98">
        <v>32</v>
      </c>
      <c r="B46" s="100" t="s">
        <v>67</v>
      </c>
      <c r="C46" s="43"/>
      <c r="D46" s="55"/>
      <c r="E46" s="43"/>
      <c r="F46" s="55"/>
      <c r="G46" s="43"/>
      <c r="H46" s="55"/>
      <c r="I46" s="43"/>
      <c r="J46" s="55"/>
      <c r="K46" s="43"/>
      <c r="L46" s="55"/>
      <c r="M46" s="43">
        <v>7.2000000000000005E-4</v>
      </c>
      <c r="N46" s="44">
        <f>M46*N14</f>
        <v>7.2000000000000007E-3</v>
      </c>
      <c r="O46" s="43"/>
      <c r="P46" s="55"/>
      <c r="Q46" s="55"/>
      <c r="R46" s="55"/>
      <c r="S46" s="55"/>
      <c r="T46" s="55"/>
      <c r="U46" s="43"/>
      <c r="V46" s="55"/>
      <c r="W46" s="43"/>
      <c r="X46" s="55"/>
      <c r="Y46" s="43"/>
      <c r="Z46" s="55"/>
      <c r="AA46" s="43"/>
      <c r="AB46" s="55"/>
      <c r="AC46" s="43"/>
      <c r="AD46" s="44"/>
      <c r="AE46" s="43"/>
      <c r="AF46" s="55"/>
      <c r="AG46" s="55"/>
      <c r="AH46" s="55"/>
      <c r="AI46" s="43"/>
      <c r="AJ46" s="55"/>
      <c r="AK46" s="43"/>
      <c r="AL46" s="55"/>
      <c r="AM46" s="43"/>
      <c r="AN46" s="55"/>
      <c r="AO46" s="55"/>
      <c r="AP46" s="55"/>
      <c r="AQ46" s="43"/>
      <c r="AR46" s="44"/>
      <c r="AS46" s="74">
        <f t="shared" si="0"/>
        <v>7.2000000000000007E-3</v>
      </c>
      <c r="AT46" s="98">
        <v>32</v>
      </c>
      <c r="AU46" s="100" t="s">
        <v>67</v>
      </c>
      <c r="AV46" s="129"/>
      <c r="AW46" s="129"/>
      <c r="AX46" s="129"/>
      <c r="AY46" s="51"/>
    </row>
    <row r="47" spans="1:51">
      <c r="A47" s="98">
        <v>33</v>
      </c>
      <c r="B47" s="99" t="s">
        <v>140</v>
      </c>
      <c r="C47" s="43"/>
      <c r="D47" s="55"/>
      <c r="E47" s="43"/>
      <c r="F47" s="55"/>
      <c r="G47" s="43"/>
      <c r="H47" s="55"/>
      <c r="I47" s="43"/>
      <c r="J47" s="55"/>
      <c r="K47" s="43"/>
      <c r="L47" s="55"/>
      <c r="M47" s="43"/>
      <c r="N47" s="44"/>
      <c r="O47" s="43"/>
      <c r="P47" s="55"/>
      <c r="Q47" s="55"/>
      <c r="R47" s="55"/>
      <c r="S47" s="55"/>
      <c r="T47" s="55"/>
      <c r="U47" s="114">
        <v>4.7499999999999999E-3</v>
      </c>
      <c r="V47" s="44">
        <f>U47*V14</f>
        <v>4.7500000000000001E-2</v>
      </c>
      <c r="W47" s="43"/>
      <c r="X47" s="55"/>
      <c r="Y47" s="43"/>
      <c r="Z47" s="55"/>
      <c r="AA47" s="43"/>
      <c r="AB47" s="55"/>
      <c r="AC47" s="43"/>
      <c r="AD47" s="44"/>
      <c r="AE47" s="43"/>
      <c r="AF47" s="55"/>
      <c r="AG47" s="55"/>
      <c r="AH47" s="55"/>
      <c r="AI47" s="43"/>
      <c r="AJ47" s="55"/>
      <c r="AK47" s="43"/>
      <c r="AL47" s="55"/>
      <c r="AM47" s="43"/>
      <c r="AN47" s="55"/>
      <c r="AO47" s="55"/>
      <c r="AP47" s="55"/>
      <c r="AQ47" s="43"/>
      <c r="AR47" s="44"/>
      <c r="AS47" s="74">
        <f t="shared" si="0"/>
        <v>4.7500000000000001E-2</v>
      </c>
      <c r="AT47" s="98">
        <v>33</v>
      </c>
      <c r="AU47" s="99" t="s">
        <v>140</v>
      </c>
      <c r="AV47" s="129"/>
      <c r="AW47" s="129"/>
      <c r="AX47" s="129"/>
      <c r="AY47" s="51"/>
    </row>
    <row r="48" spans="1:51">
      <c r="A48" s="98">
        <v>34</v>
      </c>
      <c r="B48" s="99" t="s">
        <v>145</v>
      </c>
      <c r="C48" s="43"/>
      <c r="D48" s="55"/>
      <c r="E48" s="43"/>
      <c r="F48" s="55"/>
      <c r="G48" s="43"/>
      <c r="H48" s="55"/>
      <c r="I48" s="43"/>
      <c r="J48" s="55"/>
      <c r="K48" s="43"/>
      <c r="L48" s="55"/>
      <c r="M48" s="43"/>
      <c r="N48" s="44"/>
      <c r="O48" s="43"/>
      <c r="P48" s="55"/>
      <c r="Q48" s="55"/>
      <c r="R48" s="55"/>
      <c r="S48" s="55"/>
      <c r="T48" s="55"/>
      <c r="U48" s="84"/>
      <c r="V48" s="44"/>
      <c r="W48" s="43"/>
      <c r="X48" s="55"/>
      <c r="Y48" s="43"/>
      <c r="Z48" s="55"/>
      <c r="AA48" s="43"/>
      <c r="AB48" s="55"/>
      <c r="AC48" s="43">
        <v>1.4E-3</v>
      </c>
      <c r="AD48" s="44">
        <f>AC48*AD14</f>
        <v>1.4E-2</v>
      </c>
      <c r="AE48" s="43"/>
      <c r="AF48" s="55"/>
      <c r="AG48" s="55"/>
      <c r="AH48" s="55"/>
      <c r="AI48" s="43"/>
      <c r="AJ48" s="55"/>
      <c r="AK48" s="43"/>
      <c r="AL48" s="55"/>
      <c r="AM48" s="43"/>
      <c r="AN48" s="55"/>
      <c r="AO48" s="55"/>
      <c r="AP48" s="55"/>
      <c r="AQ48" s="43"/>
      <c r="AR48" s="44"/>
      <c r="AS48" s="74">
        <f t="shared" si="0"/>
        <v>1.4E-2</v>
      </c>
      <c r="AT48" s="98">
        <v>34</v>
      </c>
      <c r="AU48" s="99" t="s">
        <v>145</v>
      </c>
      <c r="AV48" s="129"/>
      <c r="AW48" s="129"/>
      <c r="AX48" s="129"/>
      <c r="AY48" s="51"/>
    </row>
    <row r="49" spans="1:71">
      <c r="A49" s="98">
        <v>35</v>
      </c>
      <c r="B49" s="100" t="s">
        <v>148</v>
      </c>
      <c r="C49" s="43"/>
      <c r="D49" s="55"/>
      <c r="E49" s="43"/>
      <c r="F49" s="55"/>
      <c r="G49" s="43"/>
      <c r="H49" s="55"/>
      <c r="I49" s="43"/>
      <c r="J49" s="55"/>
      <c r="K49" s="43"/>
      <c r="L49" s="55"/>
      <c r="M49" s="43"/>
      <c r="N49" s="44"/>
      <c r="O49" s="43"/>
      <c r="P49" s="55"/>
      <c r="Q49" s="55"/>
      <c r="R49" s="55"/>
      <c r="S49" s="55"/>
      <c r="T49" s="55"/>
      <c r="U49" s="84"/>
      <c r="V49" s="44"/>
      <c r="W49" s="43"/>
      <c r="X49" s="55"/>
      <c r="Y49" s="43"/>
      <c r="Z49" s="55"/>
      <c r="AA49" s="43"/>
      <c r="AB49" s="55"/>
      <c r="AC49" s="43"/>
      <c r="AD49" s="44"/>
      <c r="AE49" s="43"/>
      <c r="AF49" s="55"/>
      <c r="AG49" s="55">
        <v>2.4E-2</v>
      </c>
      <c r="AH49" s="44">
        <f>AG49*AH14</f>
        <v>0.24</v>
      </c>
      <c r="AI49" s="43"/>
      <c r="AJ49" s="55"/>
      <c r="AK49" s="43"/>
      <c r="AL49" s="55"/>
      <c r="AM49" s="43"/>
      <c r="AN49" s="55"/>
      <c r="AO49" s="55"/>
      <c r="AP49" s="55"/>
      <c r="AQ49" s="43"/>
      <c r="AR49" s="44"/>
      <c r="AS49" s="74">
        <f t="shared" si="0"/>
        <v>0.24</v>
      </c>
      <c r="AT49" s="98">
        <v>35</v>
      </c>
      <c r="AU49" s="100" t="s">
        <v>148</v>
      </c>
      <c r="AV49" s="129"/>
      <c r="AW49" s="129"/>
      <c r="AX49" s="129"/>
      <c r="AY49" s="51"/>
    </row>
    <row r="50" spans="1:71">
      <c r="A50" s="98">
        <v>36</v>
      </c>
      <c r="B50" s="99" t="s">
        <v>150</v>
      </c>
      <c r="C50" s="43"/>
      <c r="D50" s="55"/>
      <c r="E50" s="43"/>
      <c r="F50" s="55"/>
      <c r="G50" s="43"/>
      <c r="H50" s="55"/>
      <c r="I50" s="43"/>
      <c r="J50" s="55"/>
      <c r="K50" s="43"/>
      <c r="L50" s="55"/>
      <c r="M50" s="43"/>
      <c r="N50" s="44"/>
      <c r="O50" s="43"/>
      <c r="P50" s="55"/>
      <c r="Q50" s="55"/>
      <c r="R50" s="55"/>
      <c r="S50" s="55"/>
      <c r="T50" s="55"/>
      <c r="U50" s="84"/>
      <c r="V50" s="44"/>
      <c r="W50" s="43"/>
      <c r="X50" s="55"/>
      <c r="Y50" s="43"/>
      <c r="Z50" s="55"/>
      <c r="AA50" s="43"/>
      <c r="AB50" s="55"/>
      <c r="AC50" s="43"/>
      <c r="AD50" s="44"/>
      <c r="AE50" s="43"/>
      <c r="AF50" s="55"/>
      <c r="AG50" s="55"/>
      <c r="AH50" s="44"/>
      <c r="AI50" s="43"/>
      <c r="AJ50" s="55"/>
      <c r="AK50" s="43">
        <v>8.0000000000000002E-3</v>
      </c>
      <c r="AL50" s="44">
        <f>AK50*AL14</f>
        <v>0.08</v>
      </c>
      <c r="AM50" s="43"/>
      <c r="AN50" s="55"/>
      <c r="AO50" s="55"/>
      <c r="AP50" s="55"/>
      <c r="AQ50" s="43"/>
      <c r="AR50" s="44"/>
      <c r="AS50" s="74">
        <f t="shared" si="0"/>
        <v>0.08</v>
      </c>
      <c r="AT50" s="98">
        <v>36</v>
      </c>
      <c r="AU50" s="99" t="s">
        <v>150</v>
      </c>
      <c r="AV50" s="129"/>
      <c r="AW50" s="129"/>
      <c r="AX50" s="129"/>
      <c r="AY50" s="51"/>
    </row>
    <row r="51" spans="1:71">
      <c r="A51" s="98">
        <v>37</v>
      </c>
      <c r="B51" s="100" t="s">
        <v>153</v>
      </c>
      <c r="C51" s="43"/>
      <c r="D51" s="55"/>
      <c r="E51" s="43"/>
      <c r="F51" s="55"/>
      <c r="G51" s="43"/>
      <c r="H51" s="55"/>
      <c r="I51" s="43"/>
      <c r="J51" s="55"/>
      <c r="K51" s="43"/>
      <c r="L51" s="55"/>
      <c r="M51" s="43"/>
      <c r="N51" s="44"/>
      <c r="O51" s="43"/>
      <c r="P51" s="55"/>
      <c r="Q51" s="55"/>
      <c r="R51" s="55"/>
      <c r="S51" s="55"/>
      <c r="T51" s="55"/>
      <c r="U51" s="84"/>
      <c r="V51" s="44"/>
      <c r="W51" s="43"/>
      <c r="X51" s="55"/>
      <c r="Y51" s="43"/>
      <c r="Z51" s="55"/>
      <c r="AA51" s="43"/>
      <c r="AB51" s="55"/>
      <c r="AC51" s="43"/>
      <c r="AD51" s="44"/>
      <c r="AE51" s="43"/>
      <c r="AF51" s="55"/>
      <c r="AG51" s="55"/>
      <c r="AH51" s="44"/>
      <c r="AI51" s="43">
        <v>0.1026</v>
      </c>
      <c r="AJ51" s="44">
        <f>AI51*AJ14</f>
        <v>1.026</v>
      </c>
      <c r="AK51" s="43"/>
      <c r="AL51" s="44"/>
      <c r="AM51" s="43"/>
      <c r="AN51" s="55"/>
      <c r="AO51" s="55"/>
      <c r="AP51" s="55"/>
      <c r="AQ51" s="43"/>
      <c r="AR51" s="44"/>
      <c r="AS51" s="74">
        <f t="shared" si="0"/>
        <v>1.026</v>
      </c>
      <c r="AT51" s="98">
        <v>37</v>
      </c>
      <c r="AU51" s="100" t="s">
        <v>153</v>
      </c>
      <c r="AV51" s="129"/>
      <c r="AW51" s="129"/>
      <c r="AX51" s="129"/>
      <c r="AY51" s="51"/>
    </row>
    <row r="52" spans="1:71">
      <c r="A52" s="98">
        <v>38</v>
      </c>
      <c r="B52" s="100" t="s">
        <v>177</v>
      </c>
      <c r="C52" s="43"/>
      <c r="D52" s="55"/>
      <c r="E52" s="43"/>
      <c r="F52" s="55"/>
      <c r="G52" s="43"/>
      <c r="H52" s="55"/>
      <c r="I52" s="43"/>
      <c r="J52" s="55"/>
      <c r="K52" s="43">
        <v>3.2099999999999997E-2</v>
      </c>
      <c r="L52" s="44">
        <f>K52*L14</f>
        <v>0.32099999999999995</v>
      </c>
      <c r="M52" s="43"/>
      <c r="N52" s="44"/>
      <c r="O52" s="43"/>
      <c r="P52" s="55"/>
      <c r="Q52" s="55"/>
      <c r="R52" s="55"/>
      <c r="S52" s="55"/>
      <c r="T52" s="55"/>
      <c r="U52" s="84"/>
      <c r="V52" s="44"/>
      <c r="W52" s="43"/>
      <c r="X52" s="55"/>
      <c r="Y52" s="43"/>
      <c r="Z52" s="55"/>
      <c r="AA52" s="43"/>
      <c r="AB52" s="55"/>
      <c r="AC52" s="43"/>
      <c r="AD52" s="44"/>
      <c r="AE52" s="43"/>
      <c r="AF52" s="55"/>
      <c r="AG52" s="55"/>
      <c r="AH52" s="44"/>
      <c r="AI52" s="43"/>
      <c r="AJ52" s="44"/>
      <c r="AK52" s="43"/>
      <c r="AL52" s="44"/>
      <c r="AM52" s="43"/>
      <c r="AN52" s="55"/>
      <c r="AO52" s="55"/>
      <c r="AP52" s="55"/>
      <c r="AQ52" s="43"/>
      <c r="AR52" s="44"/>
      <c r="AS52" s="74">
        <f t="shared" si="0"/>
        <v>0.32099999999999995</v>
      </c>
      <c r="AT52" s="98">
        <v>38</v>
      </c>
      <c r="AU52" s="100" t="s">
        <v>177</v>
      </c>
      <c r="AV52" s="129"/>
      <c r="AW52" s="129"/>
      <c r="AX52" s="129"/>
      <c r="AY52" s="51"/>
    </row>
    <row r="53" spans="1:71" ht="15.75" customHeight="1">
      <c r="A53" s="212" t="s">
        <v>167</v>
      </c>
      <c r="B53" s="213"/>
      <c r="C53" s="146" t="s">
        <v>122</v>
      </c>
      <c r="D53" s="147"/>
      <c r="E53" s="147"/>
      <c r="F53" s="147"/>
      <c r="G53" s="147"/>
      <c r="H53" s="147"/>
      <c r="I53" s="147"/>
      <c r="J53" s="147"/>
      <c r="K53" s="147"/>
      <c r="L53" s="154" t="s">
        <v>106</v>
      </c>
      <c r="M53" s="154"/>
      <c r="N53" s="147"/>
      <c r="O53" s="147"/>
      <c r="P53" s="147"/>
      <c r="Q53" s="147"/>
      <c r="R53" s="147"/>
      <c r="S53" s="147"/>
      <c r="T53" s="147"/>
      <c r="U53" s="147"/>
      <c r="V53" s="147"/>
      <c r="W53" s="159"/>
      <c r="X53" s="159"/>
      <c r="Y53" s="159"/>
      <c r="Z53" s="159"/>
      <c r="AA53" s="71"/>
      <c r="AB53" s="129"/>
      <c r="AC53" s="146" t="s">
        <v>105</v>
      </c>
      <c r="AD53" s="147"/>
      <c r="AE53" s="147"/>
      <c r="AF53" s="147"/>
      <c r="AG53" s="147"/>
      <c r="AH53" s="147"/>
      <c r="AI53" s="147"/>
      <c r="AJ53" s="147"/>
      <c r="AK53" s="147"/>
      <c r="AL53" s="147"/>
      <c r="AM53" s="147"/>
      <c r="AN53" s="147"/>
      <c r="AO53" s="147"/>
      <c r="AP53" s="147"/>
      <c r="AQ53" s="147"/>
      <c r="AR53" s="154" t="s">
        <v>109</v>
      </c>
      <c r="AS53" s="154"/>
      <c r="AT53" s="154"/>
      <c r="AU53" s="154"/>
      <c r="AV53" s="122"/>
      <c r="AW53" s="122"/>
      <c r="AX53" s="130"/>
      <c r="AY53" s="46"/>
      <c r="AZ53" s="7"/>
      <c r="BA53" s="8"/>
      <c r="BB53" s="7"/>
      <c r="BC53" s="8"/>
      <c r="BD53" s="7"/>
      <c r="BE53" s="8"/>
      <c r="BF53" s="7"/>
      <c r="BG53" s="8"/>
      <c r="BH53" s="7"/>
      <c r="BI53" s="8"/>
      <c r="BJ53" s="7"/>
      <c r="BK53" s="8"/>
      <c r="BL53" s="7"/>
      <c r="BM53" s="8"/>
      <c r="BN53" s="9"/>
      <c r="BO53" s="10"/>
      <c r="BP53" s="10"/>
    </row>
    <row r="54" spans="1:71" ht="9.75" customHeight="1">
      <c r="A54" s="6"/>
      <c r="B54" s="7"/>
      <c r="C54" s="123"/>
      <c r="D54" s="30"/>
      <c r="E54" s="30"/>
      <c r="F54" s="31"/>
      <c r="G54" s="148" t="s">
        <v>33</v>
      </c>
      <c r="H54" s="216"/>
      <c r="I54" s="148" t="s">
        <v>43</v>
      </c>
      <c r="J54" s="148"/>
      <c r="K54" s="149"/>
      <c r="N54" s="218" t="s">
        <v>33</v>
      </c>
      <c r="O54" s="219"/>
      <c r="P54" s="219"/>
      <c r="Q54" s="126"/>
      <c r="R54" s="126"/>
      <c r="S54" s="126"/>
      <c r="T54" s="126"/>
      <c r="U54" s="148" t="s">
        <v>101</v>
      </c>
      <c r="V54" s="149"/>
      <c r="W54" s="150"/>
      <c r="X54" s="150"/>
      <c r="Y54" s="150"/>
      <c r="Z54" s="23"/>
      <c r="AA54" s="6"/>
      <c r="AB54" s="24"/>
      <c r="AC54" s="123"/>
      <c r="AD54" s="30"/>
      <c r="AE54" s="30"/>
      <c r="AF54" s="31"/>
      <c r="AG54" s="31"/>
      <c r="AH54" s="31"/>
      <c r="AI54" s="148" t="s">
        <v>33</v>
      </c>
      <c r="AJ54" s="216"/>
      <c r="AK54" s="148" t="s">
        <v>46</v>
      </c>
      <c r="AL54" s="148"/>
      <c r="AM54" s="149"/>
      <c r="AN54" s="150"/>
      <c r="AO54" s="150"/>
      <c r="AP54" s="150"/>
      <c r="AQ54" s="150"/>
      <c r="AR54" s="39"/>
      <c r="AS54" s="152" t="s">
        <v>33</v>
      </c>
      <c r="AT54" s="152"/>
      <c r="AU54" s="148" t="s">
        <v>32</v>
      </c>
      <c r="AV54" s="150"/>
      <c r="AW54" s="150"/>
      <c r="AX54" s="220"/>
      <c r="AY54" s="48"/>
      <c r="AZ54" s="7"/>
      <c r="BA54" s="8"/>
      <c r="BB54" s="7"/>
      <c r="BC54" s="8"/>
      <c r="BD54" s="7"/>
      <c r="BE54" s="8"/>
      <c r="BF54" s="7"/>
      <c r="BG54" s="8"/>
      <c r="BH54" s="7"/>
      <c r="BI54" s="8"/>
      <c r="BJ54" s="7"/>
      <c r="BK54" s="8"/>
      <c r="BL54" s="7"/>
      <c r="BM54" s="8"/>
      <c r="BN54" s="9"/>
      <c r="BO54" s="10"/>
      <c r="BP54" s="10"/>
    </row>
    <row r="55" spans="1:71" ht="10.5" customHeight="1">
      <c r="A55" s="6"/>
      <c r="B55" s="7"/>
      <c r="C55" s="32"/>
      <c r="D55" s="124"/>
      <c r="E55" s="124"/>
      <c r="F55" s="124"/>
      <c r="G55" s="124"/>
      <c r="H55" s="124"/>
      <c r="I55" s="124"/>
      <c r="J55" s="124"/>
      <c r="K55" s="124"/>
      <c r="L55" s="124"/>
      <c r="M55" s="124"/>
      <c r="N55" s="124"/>
      <c r="O55" s="124"/>
      <c r="P55" s="124"/>
      <c r="Q55" s="124"/>
      <c r="R55" s="124"/>
      <c r="S55" s="124"/>
      <c r="T55" s="124"/>
      <c r="U55" s="7"/>
      <c r="V55" s="8"/>
      <c r="W55" s="120"/>
      <c r="X55" s="120"/>
      <c r="Y55" s="24"/>
      <c r="Z55" s="23"/>
      <c r="AA55" s="6"/>
      <c r="AB55" s="24"/>
      <c r="AC55" s="32"/>
      <c r="AD55" s="124"/>
      <c r="AE55" s="124"/>
      <c r="AF55" s="124"/>
      <c r="AG55" s="124"/>
      <c r="AH55" s="124"/>
      <c r="AI55" s="124"/>
      <c r="AJ55" s="124"/>
      <c r="AK55" s="124"/>
      <c r="AL55" s="124"/>
      <c r="AM55" s="124"/>
      <c r="AN55" s="124"/>
      <c r="AO55" s="124"/>
      <c r="AP55" s="124"/>
      <c r="AQ55" s="124"/>
      <c r="AR55" s="124"/>
      <c r="AS55" s="124"/>
      <c r="AT55" s="124"/>
      <c r="AU55" s="7"/>
      <c r="AV55" s="8"/>
      <c r="AW55" s="7"/>
      <c r="AX55" s="8"/>
      <c r="AY55" s="49"/>
      <c r="AZ55" s="7"/>
      <c r="BA55" s="8"/>
      <c r="BB55" s="7"/>
      <c r="BC55" s="8"/>
      <c r="BD55" s="7"/>
      <c r="BE55" s="8"/>
      <c r="BF55" s="7"/>
      <c r="BG55" s="8"/>
      <c r="BH55" s="7"/>
      <c r="BI55" s="8"/>
      <c r="BJ55" s="7"/>
      <c r="BK55" s="8"/>
      <c r="BL55" s="7"/>
      <c r="BM55" s="8"/>
      <c r="BN55" s="9"/>
      <c r="BO55" s="10"/>
      <c r="BP55" s="10"/>
    </row>
    <row r="56" spans="1:71" ht="15.75" customHeight="1">
      <c r="A56" s="33"/>
      <c r="B56" s="34"/>
      <c r="C56" s="157" t="s">
        <v>123</v>
      </c>
      <c r="D56" s="157"/>
      <c r="E56" s="157"/>
      <c r="F56" s="157"/>
      <c r="G56" s="157"/>
      <c r="H56" s="157"/>
      <c r="I56" s="157"/>
      <c r="J56" s="157"/>
      <c r="K56" s="157"/>
      <c r="L56" s="214" t="s">
        <v>44</v>
      </c>
      <c r="M56" s="214"/>
      <c r="N56" s="217" t="s">
        <v>107</v>
      </c>
      <c r="O56" s="215"/>
      <c r="P56" s="215"/>
      <c r="Q56" s="215"/>
      <c r="R56" s="215"/>
      <c r="S56" s="215"/>
      <c r="T56" s="215"/>
      <c r="U56" s="215"/>
      <c r="V56" s="215"/>
      <c r="W56" s="150"/>
      <c r="X56" s="150"/>
      <c r="Y56" s="24"/>
      <c r="Z56" s="23"/>
      <c r="AA56" s="37"/>
      <c r="AB56" s="120"/>
      <c r="AC56" s="157" t="s">
        <v>108</v>
      </c>
      <c r="AD56" s="157"/>
      <c r="AE56" s="157"/>
      <c r="AF56" s="157"/>
      <c r="AG56" s="157"/>
      <c r="AH56" s="157"/>
      <c r="AI56" s="157"/>
      <c r="AJ56" s="157"/>
      <c r="AK56" s="157"/>
      <c r="AL56" s="157"/>
      <c r="AM56" s="157"/>
      <c r="AN56" s="214" t="s">
        <v>44</v>
      </c>
      <c r="AO56" s="214"/>
      <c r="AP56" s="214"/>
      <c r="AQ56" s="214"/>
      <c r="AR56" s="215" t="s">
        <v>110</v>
      </c>
      <c r="AS56" s="215"/>
      <c r="AT56" s="215"/>
      <c r="AU56" s="215"/>
      <c r="AV56" s="215"/>
      <c r="AW56" s="215"/>
      <c r="AX56" s="215"/>
      <c r="AY56" s="47"/>
      <c r="AZ56" s="7"/>
      <c r="BA56" s="8"/>
      <c r="BB56" s="7"/>
      <c r="BC56" s="8"/>
      <c r="BD56" s="7"/>
      <c r="BE56" s="8"/>
      <c r="BF56" s="7"/>
      <c r="BG56" s="8"/>
      <c r="BH56" s="7"/>
      <c r="BI56" s="8"/>
      <c r="BJ56" s="7"/>
      <c r="BK56" s="8"/>
      <c r="BL56" s="7"/>
      <c r="BM56" s="8"/>
      <c r="BN56" s="9"/>
      <c r="BO56" s="10"/>
      <c r="BP56" s="10"/>
    </row>
    <row r="57" spans="1:71" ht="9" customHeight="1">
      <c r="A57" s="6"/>
      <c r="B57" s="7"/>
      <c r="C57" s="7"/>
      <c r="D57" s="152"/>
      <c r="E57" s="152"/>
      <c r="F57" s="152" t="s">
        <v>33</v>
      </c>
      <c r="G57" s="152"/>
      <c r="H57" s="125"/>
      <c r="I57" s="148" t="s">
        <v>45</v>
      </c>
      <c r="J57" s="211"/>
      <c r="K57" s="211"/>
      <c r="M57" s="39" t="s">
        <v>33</v>
      </c>
      <c r="O57" s="152" t="s">
        <v>32</v>
      </c>
      <c r="P57" s="152"/>
      <c r="Q57" s="152"/>
      <c r="R57" s="152"/>
      <c r="S57" s="152"/>
      <c r="T57" s="152"/>
      <c r="U57" s="153"/>
      <c r="V57" s="153"/>
      <c r="W57" s="151"/>
      <c r="X57" s="151"/>
      <c r="Y57" s="151"/>
      <c r="Z57" s="151"/>
      <c r="AA57" s="6"/>
      <c r="AB57" s="24"/>
      <c r="AC57" s="7"/>
      <c r="AD57" s="152"/>
      <c r="AE57" s="152"/>
      <c r="AF57" s="152" t="s">
        <v>33</v>
      </c>
      <c r="AG57" s="152"/>
      <c r="AH57" s="152"/>
      <c r="AI57" s="152"/>
      <c r="AJ57" s="125"/>
      <c r="AK57" s="148" t="s">
        <v>47</v>
      </c>
      <c r="AL57" s="211"/>
      <c r="AM57" s="211"/>
      <c r="AR57" s="39" t="s">
        <v>33</v>
      </c>
      <c r="AS57" s="152"/>
      <c r="AT57" s="152"/>
      <c r="AU57" s="148" t="s">
        <v>32</v>
      </c>
      <c r="AV57" s="158"/>
      <c r="AW57" s="158"/>
      <c r="AX57" s="38"/>
      <c r="AY57" s="48"/>
      <c r="AZ57" s="7"/>
      <c r="BA57" s="8"/>
      <c r="BB57" s="7"/>
      <c r="BC57" s="8"/>
      <c r="BD57" s="7"/>
      <c r="BE57" s="8"/>
      <c r="BF57" s="7"/>
      <c r="BG57" s="8"/>
      <c r="BH57" s="7"/>
      <c r="BI57" s="8"/>
      <c r="BJ57" s="7"/>
      <c r="BK57" s="8"/>
      <c r="BL57" s="7"/>
      <c r="BM57" s="8"/>
      <c r="BN57" s="9"/>
      <c r="BO57" s="10"/>
      <c r="BP57" s="10"/>
      <c r="BS57" s="10"/>
    </row>
    <row r="58" spans="1:71" ht="15" customHeight="1">
      <c r="A58" s="25"/>
      <c r="B58" s="25"/>
      <c r="C58" s="6"/>
      <c r="D58" s="7"/>
      <c r="E58" s="32"/>
      <c r="F58" s="124"/>
      <c r="G58" s="124"/>
      <c r="H58" s="124"/>
      <c r="I58" s="124"/>
      <c r="J58" s="124"/>
      <c r="K58" s="124"/>
      <c r="L58" s="124"/>
      <c r="M58" s="124"/>
      <c r="N58" s="124"/>
      <c r="O58" s="124"/>
      <c r="P58" s="124"/>
      <c r="Q58" s="124"/>
      <c r="R58" s="124"/>
      <c r="S58" s="124"/>
      <c r="T58" s="124"/>
      <c r="U58" s="7"/>
      <c r="V58" s="8"/>
      <c r="W58" s="7"/>
      <c r="X58" s="8"/>
      <c r="Y58" s="26"/>
      <c r="Z58" s="26"/>
      <c r="AA58" s="26"/>
      <c r="AB58" s="26"/>
      <c r="AC58" s="26"/>
      <c r="AD58" s="26"/>
      <c r="AE58" s="26"/>
      <c r="AF58" s="23"/>
      <c r="AG58" s="23"/>
      <c r="AH58" s="23"/>
      <c r="AI58" s="24"/>
      <c r="AJ58" s="27"/>
      <c r="AK58" s="27"/>
      <c r="AL58" s="27"/>
      <c r="AM58" s="27"/>
      <c r="AN58" s="27"/>
      <c r="AO58" s="27"/>
      <c r="AP58" s="27"/>
      <c r="AQ58" s="27"/>
      <c r="AR58" s="27"/>
      <c r="AS58" s="27"/>
      <c r="AT58" s="27"/>
      <c r="AU58" s="27"/>
      <c r="AV58" s="24"/>
      <c r="AW58" s="23"/>
      <c r="AX58" s="24"/>
      <c r="AY58" s="23"/>
      <c r="AZ58" s="26"/>
      <c r="BA58" s="26"/>
      <c r="BB58" s="26"/>
      <c r="BC58" s="26"/>
      <c r="BD58" s="26"/>
      <c r="BE58" s="26"/>
      <c r="BF58" s="26"/>
      <c r="BG58" s="26"/>
      <c r="BH58" s="26"/>
      <c r="BI58" s="23"/>
      <c r="BJ58" s="24"/>
      <c r="BK58" s="27"/>
      <c r="BL58" s="27"/>
      <c r="BM58" s="27"/>
      <c r="BN58" s="27"/>
      <c r="BO58" s="27"/>
      <c r="BP58" s="27"/>
      <c r="BQ58" s="27"/>
      <c r="BR58" s="27"/>
      <c r="BS58" s="27"/>
    </row>
    <row r="59" spans="1:71" ht="11.25" customHeight="1">
      <c r="C59" s="33"/>
      <c r="D59" s="34"/>
      <c r="E59" s="157"/>
      <c r="F59" s="157"/>
      <c r="G59" s="157"/>
      <c r="H59" s="157"/>
      <c r="I59" s="157"/>
      <c r="J59" s="157"/>
      <c r="K59" s="157"/>
      <c r="L59" s="157"/>
      <c r="M59" s="157"/>
      <c r="N59" s="214"/>
      <c r="O59" s="214"/>
      <c r="P59" s="215"/>
      <c r="Q59" s="215"/>
      <c r="R59" s="215"/>
      <c r="S59" s="215"/>
      <c r="T59" s="215"/>
      <c r="U59" s="215"/>
      <c r="V59" s="215"/>
      <c r="W59" s="215"/>
      <c r="X59" s="215"/>
      <c r="Z59" s="11"/>
      <c r="AA59" s="11"/>
      <c r="AB59" s="11"/>
      <c r="AC59" s="11"/>
      <c r="AD59" s="11"/>
      <c r="AE59" s="11"/>
      <c r="AK59" s="17"/>
      <c r="AL59" s="17"/>
      <c r="AM59" s="17"/>
      <c r="AN59" s="17"/>
      <c r="AO59" s="17"/>
      <c r="AP59" s="17"/>
      <c r="AQ59" s="17"/>
      <c r="AR59" s="17"/>
      <c r="AS59" s="17"/>
      <c r="AT59" s="17"/>
      <c r="BN59" s="3"/>
    </row>
    <row r="60" spans="1:71" ht="15.75" customHeight="1">
      <c r="C60" s="6"/>
      <c r="D60" s="7"/>
      <c r="E60" s="7"/>
      <c r="F60" s="152"/>
      <c r="G60" s="152"/>
      <c r="H60" s="152"/>
      <c r="I60" s="152"/>
      <c r="J60" s="125"/>
      <c r="K60" s="148"/>
      <c r="L60" s="211"/>
      <c r="M60" s="211"/>
      <c r="V60" s="148"/>
      <c r="W60" s="148"/>
      <c r="X60" s="149"/>
    </row>
  </sheetData>
  <mergeCells count="104">
    <mergeCell ref="F60:G60"/>
    <mergeCell ref="H60:I60"/>
    <mergeCell ref="K60:M60"/>
    <mergeCell ref="V60:X60"/>
    <mergeCell ref="AF57:AI57"/>
    <mergeCell ref="AK57:AM57"/>
    <mergeCell ref="AS57:AT57"/>
    <mergeCell ref="AU57:AW57"/>
    <mergeCell ref="E59:M59"/>
    <mergeCell ref="N59:O59"/>
    <mergeCell ref="P59:X59"/>
    <mergeCell ref="D57:E57"/>
    <mergeCell ref="F57:G57"/>
    <mergeCell ref="I57:K57"/>
    <mergeCell ref="O57:V57"/>
    <mergeCell ref="W57:Z57"/>
    <mergeCell ref="AD57:AE57"/>
    <mergeCell ref="C56:K56"/>
    <mergeCell ref="L56:M56"/>
    <mergeCell ref="N56:X56"/>
    <mergeCell ref="AC56:AM56"/>
    <mergeCell ref="AN56:AQ56"/>
    <mergeCell ref="AR56:AX56"/>
    <mergeCell ref="AR53:AU53"/>
    <mergeCell ref="G54:H54"/>
    <mergeCell ref="I54:K54"/>
    <mergeCell ref="N54:P54"/>
    <mergeCell ref="U54:Y54"/>
    <mergeCell ref="AI54:AJ54"/>
    <mergeCell ref="AK54:AQ54"/>
    <mergeCell ref="AS54:AT54"/>
    <mergeCell ref="AU54:AX54"/>
    <mergeCell ref="A53:B53"/>
    <mergeCell ref="C53:K53"/>
    <mergeCell ref="L53:Z53"/>
    <mergeCell ref="AC53:AQ53"/>
    <mergeCell ref="Y13:Y14"/>
    <mergeCell ref="AA13:AA14"/>
    <mergeCell ref="AC13:AC14"/>
    <mergeCell ref="AE13:AE14"/>
    <mergeCell ref="AG13:AG14"/>
    <mergeCell ref="AI13:AI14"/>
    <mergeCell ref="M13:M14"/>
    <mergeCell ref="O13:O14"/>
    <mergeCell ref="Q13:Q14"/>
    <mergeCell ref="S13:S14"/>
    <mergeCell ref="U13:U14"/>
    <mergeCell ref="W13:W14"/>
    <mergeCell ref="AT12:AT14"/>
    <mergeCell ref="AU12:AU14"/>
    <mergeCell ref="C13:C14"/>
    <mergeCell ref="E13:E14"/>
    <mergeCell ref="G13:G14"/>
    <mergeCell ref="I13:I14"/>
    <mergeCell ref="K13:K14"/>
    <mergeCell ref="AA12:AB12"/>
    <mergeCell ref="AC12:AD12"/>
    <mergeCell ref="AE12:AF12"/>
    <mergeCell ref="AG12:AH12"/>
    <mergeCell ref="AI12:AJ12"/>
    <mergeCell ref="AK12:AL12"/>
    <mergeCell ref="O12:P12"/>
    <mergeCell ref="Q12:R12"/>
    <mergeCell ref="S12:T12"/>
    <mergeCell ref="U12:V12"/>
    <mergeCell ref="W12:X12"/>
    <mergeCell ref="Y12:Z12"/>
    <mergeCell ref="AK13:AK14"/>
    <mergeCell ref="AM13:AM14"/>
    <mergeCell ref="AO13:AO14"/>
    <mergeCell ref="AQ13:AQ14"/>
    <mergeCell ref="U6:X6"/>
    <mergeCell ref="P7:AB7"/>
    <mergeCell ref="C8:E8"/>
    <mergeCell ref="F8:H8"/>
    <mergeCell ref="P8:AA8"/>
    <mergeCell ref="AA11:AD11"/>
    <mergeCell ref="AE11:AR11"/>
    <mergeCell ref="A12:A14"/>
    <mergeCell ref="B12:B14"/>
    <mergeCell ref="C12:D12"/>
    <mergeCell ref="E12:F12"/>
    <mergeCell ref="G12:H12"/>
    <mergeCell ref="I12:J12"/>
    <mergeCell ref="K12:L12"/>
    <mergeCell ref="M12:N12"/>
    <mergeCell ref="AM12:AN12"/>
    <mergeCell ref="AO12:AP12"/>
    <mergeCell ref="AQ12:AR12"/>
    <mergeCell ref="C11:H11"/>
    <mergeCell ref="I11:J11"/>
    <mergeCell ref="K11:Z11"/>
    <mergeCell ref="C1:I1"/>
    <mergeCell ref="A2:B2"/>
    <mergeCell ref="C2:K2"/>
    <mergeCell ref="C3:H3"/>
    <mergeCell ref="I3:K3"/>
    <mergeCell ref="L4:O4"/>
    <mergeCell ref="C9:E9"/>
    <mergeCell ref="F9:H9"/>
    <mergeCell ref="B10:J10"/>
    <mergeCell ref="A5:D5"/>
    <mergeCell ref="J5:P5"/>
    <mergeCell ref="C6:J6"/>
  </mergeCells>
  <pageMargins left="0" right="0" top="0" bottom="0" header="0" footer="0"/>
  <pageSetup paperSize="9" scale="62" orientation="landscape" r:id="rId1"/>
  <colBreaks count="1" manualBreakCount="1">
    <brk id="28" max="56" man="1"/>
  </col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:AK54"/>
  <sheetViews>
    <sheetView view="pageBreakPreview" zoomScale="110" zoomScaleSheetLayoutView="110" workbookViewId="0">
      <pane xSplit="2" ySplit="14" topLeftCell="C15" activePane="bottomRight" state="frozen"/>
      <selection pane="topRight" activeCell="C1" sqref="C1"/>
      <selection pane="bottomLeft" activeCell="A9" sqref="A9"/>
      <selection pane="bottomRight" activeCell="F40" sqref="F40"/>
    </sheetView>
  </sheetViews>
  <sheetFormatPr defaultRowHeight="15"/>
  <cols>
    <col min="1" max="1" width="4.28515625" customWidth="1"/>
    <col min="2" max="2" width="21.140625" customWidth="1"/>
    <col min="3" max="3" width="7.5703125" customWidth="1"/>
    <col min="4" max="4" width="8" customWidth="1"/>
    <col min="5" max="5" width="7.85546875" customWidth="1"/>
    <col min="6" max="6" width="7.42578125" customWidth="1"/>
    <col min="7" max="7" width="8.42578125" customWidth="1"/>
    <col min="8" max="8" width="7.140625" customWidth="1"/>
    <col min="9" max="9" width="9.7109375" customWidth="1"/>
    <col min="10" max="10" width="7.28515625" customWidth="1"/>
    <col min="11" max="11" width="7.85546875" customWidth="1"/>
    <col min="12" max="12" width="6.42578125" customWidth="1"/>
    <col min="13" max="13" width="9.5703125" customWidth="1"/>
    <col min="16" max="16" width="26.5703125" customWidth="1"/>
    <col min="17" max="17" width="0.140625" customWidth="1"/>
  </cols>
  <sheetData>
    <row r="1" spans="1:17" ht="18.75">
      <c r="B1" s="10"/>
      <c r="C1" s="175" t="s">
        <v>31</v>
      </c>
      <c r="D1" s="176"/>
      <c r="E1" s="176"/>
      <c r="F1" s="176"/>
      <c r="G1" s="176"/>
      <c r="H1" s="176"/>
      <c r="I1" s="176"/>
      <c r="J1" s="5"/>
      <c r="N1" s="21"/>
      <c r="O1" s="21"/>
      <c r="P1" s="21"/>
      <c r="Q1" s="51"/>
    </row>
    <row r="2" spans="1:17" ht="15.75">
      <c r="A2" s="173" t="s">
        <v>37</v>
      </c>
      <c r="B2" s="174"/>
      <c r="C2" s="230" t="s">
        <v>75</v>
      </c>
      <c r="D2" s="231"/>
      <c r="E2" s="231"/>
      <c r="F2" s="231"/>
      <c r="G2" s="231"/>
      <c r="H2" s="231"/>
      <c r="I2" s="231"/>
      <c r="J2" s="231"/>
      <c r="K2" s="150"/>
      <c r="L2" s="150"/>
      <c r="M2" s="150"/>
      <c r="N2" s="150"/>
      <c r="O2" s="21"/>
      <c r="P2" s="21"/>
      <c r="Q2" s="51"/>
    </row>
    <row r="3" spans="1:17" ht="9" customHeight="1">
      <c r="A3" s="10"/>
      <c r="B3" s="10"/>
      <c r="C3" s="179" t="s">
        <v>33</v>
      </c>
      <c r="D3" s="148"/>
      <c r="E3" s="148"/>
      <c r="F3" s="148"/>
      <c r="G3" s="148"/>
      <c r="H3" s="148"/>
      <c r="I3" s="148" t="s">
        <v>116</v>
      </c>
      <c r="J3" s="148"/>
      <c r="K3" s="150"/>
      <c r="L3" s="150"/>
      <c r="M3" s="150"/>
      <c r="N3" s="21"/>
      <c r="O3" s="21"/>
      <c r="P3" s="21"/>
      <c r="Q3" s="51"/>
    </row>
    <row r="4" spans="1:17" ht="15" customHeight="1">
      <c r="A4" s="10"/>
      <c r="B4" s="10"/>
      <c r="E4" s="232" t="s">
        <v>117</v>
      </c>
      <c r="F4" s="232"/>
      <c r="G4" s="232"/>
      <c r="H4" s="232"/>
      <c r="I4" s="232"/>
      <c r="J4" s="232"/>
      <c r="K4" s="232"/>
      <c r="L4" s="232"/>
      <c r="M4" s="232"/>
      <c r="N4" s="232"/>
      <c r="O4" s="232"/>
      <c r="P4" s="21"/>
      <c r="Q4" s="51"/>
    </row>
    <row r="5" spans="1:17" ht="12.75" customHeight="1">
      <c r="A5" s="156" t="s">
        <v>76</v>
      </c>
      <c r="B5" s="156"/>
      <c r="C5" s="156"/>
      <c r="D5" s="156"/>
      <c r="E5" s="181" t="s">
        <v>38</v>
      </c>
      <c r="F5" s="150"/>
      <c r="G5" s="150"/>
      <c r="H5" s="150"/>
      <c r="I5" s="150"/>
      <c r="J5" s="150"/>
      <c r="N5" s="21"/>
      <c r="O5" s="21"/>
      <c r="P5" s="21"/>
      <c r="Q5" s="51"/>
    </row>
    <row r="6" spans="1:17">
      <c r="B6" s="4"/>
      <c r="C6" s="182" t="s">
        <v>189</v>
      </c>
      <c r="D6" s="183"/>
      <c r="E6" s="183"/>
      <c r="F6" s="183"/>
      <c r="G6" s="183"/>
      <c r="H6" s="184"/>
      <c r="I6" s="184"/>
      <c r="J6" s="184"/>
      <c r="N6" s="21"/>
      <c r="O6" s="21"/>
      <c r="P6" s="21"/>
      <c r="Q6" s="51"/>
    </row>
    <row r="7" spans="1:17" ht="12.75" customHeight="1">
      <c r="B7" s="10"/>
      <c r="C7" s="20"/>
      <c r="D7" s="21"/>
      <c r="E7" s="21"/>
      <c r="F7" s="13"/>
      <c r="G7" s="22"/>
      <c r="H7" s="13"/>
      <c r="I7" s="13"/>
      <c r="J7" s="13"/>
      <c r="K7" s="227" t="s">
        <v>118</v>
      </c>
      <c r="L7" s="227"/>
      <c r="M7" s="227"/>
      <c r="N7" s="227"/>
      <c r="O7" s="227"/>
      <c r="P7" s="227"/>
      <c r="Q7" s="51"/>
    </row>
    <row r="8" spans="1:17" ht="13.5" customHeight="1">
      <c r="B8" s="10"/>
      <c r="C8" s="193" t="s">
        <v>39</v>
      </c>
      <c r="D8" s="194"/>
      <c r="E8" s="195"/>
      <c r="F8" s="188" t="s">
        <v>40</v>
      </c>
      <c r="G8" s="189"/>
      <c r="H8" s="190"/>
      <c r="I8" s="13"/>
      <c r="J8" s="233" t="s">
        <v>119</v>
      </c>
      <c r="K8" s="227"/>
      <c r="L8" s="227"/>
      <c r="M8" s="227"/>
      <c r="N8" s="227"/>
      <c r="O8" s="227"/>
      <c r="P8" s="227"/>
      <c r="Q8" s="51"/>
    </row>
    <row r="9" spans="1:17" ht="12.75" customHeight="1">
      <c r="B9" s="10"/>
      <c r="C9" s="196">
        <v>125</v>
      </c>
      <c r="D9" s="197"/>
      <c r="E9" s="198"/>
      <c r="F9" s="191">
        <v>125</v>
      </c>
      <c r="G9" s="192"/>
      <c r="H9" s="192"/>
      <c r="I9" s="15"/>
      <c r="J9" s="15"/>
      <c r="N9" s="21"/>
      <c r="O9" s="21"/>
      <c r="P9" s="21"/>
      <c r="Q9" s="51"/>
    </row>
    <row r="10" spans="1:17" ht="12.75" customHeight="1">
      <c r="B10" s="147"/>
      <c r="C10" s="158"/>
      <c r="D10" s="158"/>
      <c r="E10" s="158"/>
      <c r="F10" s="158"/>
      <c r="G10" s="158"/>
      <c r="H10" s="158"/>
      <c r="I10" s="158"/>
      <c r="J10" s="158"/>
      <c r="N10" s="21"/>
      <c r="O10" s="21"/>
      <c r="P10" s="21"/>
      <c r="Q10" s="51"/>
    </row>
    <row r="11" spans="1:17" ht="15.75" customHeight="1">
      <c r="C11" s="168" t="s">
        <v>6</v>
      </c>
      <c r="D11" s="169"/>
      <c r="E11" s="169"/>
      <c r="F11" s="169"/>
      <c r="G11" s="169"/>
      <c r="H11" s="170"/>
      <c r="I11" s="201" t="s">
        <v>7</v>
      </c>
      <c r="J11" s="198"/>
      <c r="K11" s="208"/>
      <c r="L11" s="195"/>
      <c r="M11" s="1"/>
      <c r="N11" s="21"/>
      <c r="O11" s="21"/>
      <c r="P11" s="21"/>
      <c r="Q11" s="51"/>
    </row>
    <row r="12" spans="1:17" ht="66" customHeight="1">
      <c r="A12" s="185" t="s">
        <v>0</v>
      </c>
      <c r="B12" s="171" t="s">
        <v>26</v>
      </c>
      <c r="C12" s="199" t="s">
        <v>127</v>
      </c>
      <c r="D12" s="200"/>
      <c r="E12" s="166" t="s">
        <v>128</v>
      </c>
      <c r="F12" s="167"/>
      <c r="G12" s="166" t="s">
        <v>130</v>
      </c>
      <c r="H12" s="167"/>
      <c r="I12" s="166" t="s">
        <v>194</v>
      </c>
      <c r="J12" s="167"/>
      <c r="K12" s="166" t="s">
        <v>28</v>
      </c>
      <c r="L12" s="167"/>
      <c r="M12" s="40" t="s">
        <v>25</v>
      </c>
      <c r="N12" s="21"/>
      <c r="O12" s="21"/>
      <c r="P12" s="21"/>
      <c r="Q12" s="51"/>
    </row>
    <row r="13" spans="1:17" ht="32.25" customHeight="1">
      <c r="A13" s="186"/>
      <c r="B13" s="172"/>
      <c r="C13" s="162" t="s">
        <v>4</v>
      </c>
      <c r="D13" s="41" t="s">
        <v>27</v>
      </c>
      <c r="E13" s="164" t="s">
        <v>4</v>
      </c>
      <c r="F13" s="56" t="s">
        <v>27</v>
      </c>
      <c r="G13" s="160" t="s">
        <v>4</v>
      </c>
      <c r="H13" s="56" t="s">
        <v>27</v>
      </c>
      <c r="I13" s="160" t="s">
        <v>4</v>
      </c>
      <c r="J13" s="56" t="s">
        <v>27</v>
      </c>
      <c r="K13" s="160" t="s">
        <v>4</v>
      </c>
      <c r="L13" s="56" t="s">
        <v>27</v>
      </c>
      <c r="M13" s="40" t="s">
        <v>29</v>
      </c>
      <c r="N13" s="21"/>
      <c r="O13" s="21"/>
      <c r="P13" s="21"/>
      <c r="Q13" s="51"/>
    </row>
    <row r="14" spans="1:17" s="2" customFormat="1" ht="14.25" customHeight="1">
      <c r="A14" s="187"/>
      <c r="B14" s="172"/>
      <c r="C14" s="163"/>
      <c r="D14" s="57">
        <v>125</v>
      </c>
      <c r="E14" s="165"/>
      <c r="F14" s="75">
        <f>D14</f>
        <v>125</v>
      </c>
      <c r="G14" s="161"/>
      <c r="H14" s="75">
        <f>D14</f>
        <v>125</v>
      </c>
      <c r="I14" s="161"/>
      <c r="J14" s="75">
        <f>D14</f>
        <v>125</v>
      </c>
      <c r="K14" s="161"/>
      <c r="L14" s="75">
        <f>D14</f>
        <v>125</v>
      </c>
      <c r="M14" s="42"/>
      <c r="N14" s="53"/>
      <c r="O14" s="53"/>
      <c r="P14" s="53"/>
      <c r="Q14" s="52"/>
    </row>
    <row r="15" spans="1:17">
      <c r="A15" s="98">
        <v>1</v>
      </c>
      <c r="B15" s="115" t="s">
        <v>144</v>
      </c>
      <c r="C15" s="54"/>
      <c r="D15" s="44"/>
      <c r="E15" s="54"/>
      <c r="F15" s="55"/>
      <c r="G15" s="43"/>
      <c r="H15" s="55"/>
      <c r="I15" s="43"/>
      <c r="J15" s="55"/>
      <c r="K15" s="45"/>
      <c r="L15" s="55"/>
      <c r="M15" s="74">
        <f>D15+F15+H15+J15+L15</f>
        <v>0</v>
      </c>
      <c r="N15" s="21"/>
      <c r="O15" s="21"/>
      <c r="P15" s="21"/>
      <c r="Q15" s="51"/>
    </row>
    <row r="16" spans="1:17">
      <c r="A16" s="98">
        <v>2</v>
      </c>
      <c r="B16" s="99" t="s">
        <v>1</v>
      </c>
      <c r="C16" s="54"/>
      <c r="D16" s="44"/>
      <c r="E16" s="54">
        <v>0.01</v>
      </c>
      <c r="F16" s="44">
        <f>E16*F14</f>
        <v>1.25</v>
      </c>
      <c r="G16" s="43"/>
      <c r="H16" s="55"/>
      <c r="I16" s="43"/>
      <c r="J16" s="55"/>
      <c r="K16" s="45"/>
      <c r="L16" s="55"/>
      <c r="M16" s="74">
        <f t="shared" ref="M16:M44" si="0">D16+F16+H16+J16+L16</f>
        <v>1.25</v>
      </c>
      <c r="N16" s="21"/>
      <c r="O16" s="21"/>
      <c r="P16" s="21"/>
      <c r="Q16" s="51"/>
    </row>
    <row r="17" spans="1:17">
      <c r="A17" s="98">
        <v>3</v>
      </c>
      <c r="B17" s="99" t="s">
        <v>2</v>
      </c>
      <c r="C17" s="81">
        <v>0.10833</v>
      </c>
      <c r="D17" s="44">
        <f>C17*D14</f>
        <v>13.54125</v>
      </c>
      <c r="E17" s="54">
        <v>9.5000000000000001E-2</v>
      </c>
      <c r="F17" s="44">
        <f>E17*F14</f>
        <v>11.875</v>
      </c>
      <c r="G17" s="54"/>
      <c r="H17" s="44"/>
      <c r="I17" s="43"/>
      <c r="J17" s="55"/>
      <c r="K17" s="45"/>
      <c r="L17" s="55"/>
      <c r="M17" s="74">
        <f t="shared" si="0"/>
        <v>25.416249999999998</v>
      </c>
      <c r="N17" s="21"/>
      <c r="O17" s="21"/>
      <c r="P17" s="21"/>
      <c r="Q17" s="51"/>
    </row>
    <row r="18" spans="1:17">
      <c r="A18" s="98">
        <v>4</v>
      </c>
      <c r="B18" s="99" t="s">
        <v>3</v>
      </c>
      <c r="C18" s="54">
        <v>1E-3</v>
      </c>
      <c r="D18" s="44">
        <f>C18*D14</f>
        <v>0.125</v>
      </c>
      <c r="E18" s="54"/>
      <c r="F18" s="55"/>
      <c r="G18" s="54"/>
      <c r="H18" s="44"/>
      <c r="I18" s="43"/>
      <c r="J18" s="55"/>
      <c r="K18" s="45"/>
      <c r="L18" s="55"/>
      <c r="M18" s="74">
        <f t="shared" si="0"/>
        <v>0.125</v>
      </c>
      <c r="N18" s="21"/>
      <c r="O18" s="21"/>
      <c r="P18" s="21"/>
      <c r="Q18" s="51"/>
    </row>
    <row r="19" spans="1:17">
      <c r="A19" s="98">
        <v>5</v>
      </c>
      <c r="B19" s="99" t="s">
        <v>129</v>
      </c>
      <c r="C19" s="43"/>
      <c r="D19" s="55"/>
      <c r="E19" s="54">
        <v>2.8500000000000001E-3</v>
      </c>
      <c r="F19" s="44">
        <f>E19*F14</f>
        <v>0.35625000000000001</v>
      </c>
      <c r="G19" s="54"/>
      <c r="H19" s="55"/>
      <c r="I19" s="43"/>
      <c r="J19" s="55"/>
      <c r="K19" s="45"/>
      <c r="L19" s="55"/>
      <c r="M19" s="74">
        <f t="shared" si="0"/>
        <v>0.35625000000000001</v>
      </c>
      <c r="N19" s="21"/>
      <c r="O19" s="21"/>
      <c r="P19" s="21"/>
      <c r="Q19" s="51"/>
    </row>
    <row r="20" spans="1:17">
      <c r="A20" s="98">
        <v>6</v>
      </c>
      <c r="B20" s="99" t="s">
        <v>5</v>
      </c>
      <c r="C20" s="43"/>
      <c r="D20" s="55"/>
      <c r="E20" s="43"/>
      <c r="F20" s="55"/>
      <c r="G20" s="54">
        <v>2.5000000000000001E-2</v>
      </c>
      <c r="H20" s="44">
        <f>G20*H14</f>
        <v>3.125</v>
      </c>
      <c r="I20" s="43"/>
      <c r="J20" s="55"/>
      <c r="K20" s="45"/>
      <c r="L20" s="55"/>
      <c r="M20" s="74">
        <f t="shared" si="0"/>
        <v>3.125</v>
      </c>
      <c r="N20" s="21"/>
      <c r="O20" s="21"/>
      <c r="P20" s="21"/>
      <c r="Q20" s="51"/>
    </row>
    <row r="21" spans="1:17">
      <c r="A21" s="98">
        <v>7</v>
      </c>
      <c r="B21" s="99" t="s">
        <v>131</v>
      </c>
      <c r="C21" s="43"/>
      <c r="D21" s="55"/>
      <c r="E21" s="43"/>
      <c r="F21" s="55"/>
      <c r="G21" s="114">
        <v>9.4500000000000001E-3</v>
      </c>
      <c r="H21" s="44">
        <f>G21*H14</f>
        <v>1.1812499999999999</v>
      </c>
      <c r="I21" s="43"/>
      <c r="J21" s="55"/>
      <c r="K21" s="45"/>
      <c r="L21" s="55"/>
      <c r="M21" s="74">
        <f t="shared" si="0"/>
        <v>1.1812499999999999</v>
      </c>
      <c r="N21" s="21"/>
      <c r="O21" s="21"/>
      <c r="P21" s="21"/>
      <c r="Q21" s="51"/>
    </row>
    <row r="22" spans="1:17">
      <c r="A22" s="98">
        <v>8</v>
      </c>
      <c r="B22" s="100" t="s">
        <v>74</v>
      </c>
      <c r="C22" s="43"/>
      <c r="D22" s="55"/>
      <c r="E22" s="43"/>
      <c r="F22" s="55"/>
      <c r="G22" s="43"/>
      <c r="H22" s="55"/>
      <c r="I22" s="81">
        <v>0.11423999999999999</v>
      </c>
      <c r="J22" s="44">
        <f>I22*J14</f>
        <v>14.28</v>
      </c>
      <c r="K22" s="45"/>
      <c r="L22" s="55"/>
      <c r="M22" s="74">
        <f t="shared" si="0"/>
        <v>14.28</v>
      </c>
      <c r="N22" s="21"/>
      <c r="O22" s="21"/>
      <c r="P22" s="21"/>
      <c r="Q22" s="51"/>
    </row>
    <row r="23" spans="1:17">
      <c r="A23" s="98">
        <v>9</v>
      </c>
      <c r="B23" s="99" t="s">
        <v>8</v>
      </c>
      <c r="C23" s="43"/>
      <c r="D23" s="55"/>
      <c r="E23" s="43"/>
      <c r="F23" s="55"/>
      <c r="G23" s="43"/>
      <c r="H23" s="55"/>
      <c r="I23" s="43"/>
      <c r="J23" s="55"/>
      <c r="K23" s="45"/>
      <c r="L23" s="55"/>
      <c r="M23" s="74">
        <f t="shared" si="0"/>
        <v>0</v>
      </c>
      <c r="N23" s="21"/>
      <c r="O23" s="21"/>
      <c r="P23" s="21"/>
      <c r="Q23" s="51"/>
    </row>
    <row r="24" spans="1:17">
      <c r="A24" s="98">
        <v>10</v>
      </c>
      <c r="B24" s="99" t="s">
        <v>9</v>
      </c>
      <c r="C24" s="43"/>
      <c r="D24" s="55"/>
      <c r="E24" s="43"/>
      <c r="F24" s="55"/>
      <c r="G24" s="43"/>
      <c r="H24" s="55"/>
      <c r="I24" s="43"/>
      <c r="J24" s="55"/>
      <c r="K24" s="45"/>
      <c r="L24" s="55"/>
      <c r="M24" s="74">
        <f t="shared" si="0"/>
        <v>0</v>
      </c>
      <c r="N24" s="21"/>
      <c r="O24" s="21"/>
      <c r="P24" s="21"/>
      <c r="Q24" s="51"/>
    </row>
    <row r="25" spans="1:17">
      <c r="A25" s="98">
        <v>11</v>
      </c>
      <c r="B25" s="99" t="s">
        <v>10</v>
      </c>
      <c r="C25" s="43"/>
      <c r="D25" s="55"/>
      <c r="E25" s="43"/>
      <c r="F25" s="55"/>
      <c r="G25" s="43"/>
      <c r="H25" s="55"/>
      <c r="I25" s="43"/>
      <c r="J25" s="55"/>
      <c r="K25" s="45"/>
      <c r="L25" s="55"/>
      <c r="M25" s="74">
        <f t="shared" si="0"/>
        <v>0</v>
      </c>
      <c r="N25" s="21"/>
      <c r="O25" s="21"/>
      <c r="P25" s="21"/>
      <c r="Q25" s="51"/>
    </row>
    <row r="26" spans="1:17">
      <c r="A26" s="98">
        <v>12</v>
      </c>
      <c r="B26" s="99" t="s">
        <v>11</v>
      </c>
      <c r="C26" s="43"/>
      <c r="D26" s="55"/>
      <c r="E26" s="43"/>
      <c r="F26" s="55"/>
      <c r="G26" s="43"/>
      <c r="H26" s="55"/>
      <c r="I26" s="43"/>
      <c r="J26" s="55"/>
      <c r="K26" s="45"/>
      <c r="L26" s="55"/>
      <c r="M26" s="74">
        <f t="shared" si="0"/>
        <v>0</v>
      </c>
      <c r="N26" s="21"/>
      <c r="O26" s="21"/>
      <c r="P26" s="21"/>
      <c r="Q26" s="51"/>
    </row>
    <row r="27" spans="1:17">
      <c r="A27" s="98">
        <v>13</v>
      </c>
      <c r="B27" s="99" t="s">
        <v>12</v>
      </c>
      <c r="C27" s="43"/>
      <c r="D27" s="55"/>
      <c r="E27" s="43"/>
      <c r="F27" s="55"/>
      <c r="G27" s="43"/>
      <c r="H27" s="55"/>
      <c r="I27" s="43"/>
      <c r="J27" s="55"/>
      <c r="K27" s="45"/>
      <c r="L27" s="55"/>
      <c r="M27" s="74">
        <f t="shared" si="0"/>
        <v>0</v>
      </c>
      <c r="N27" s="21"/>
      <c r="O27" s="21"/>
      <c r="P27" s="21"/>
      <c r="Q27" s="51"/>
    </row>
    <row r="28" spans="1:17">
      <c r="A28" s="98">
        <v>14</v>
      </c>
      <c r="B28" s="99" t="s">
        <v>13</v>
      </c>
      <c r="C28" s="43"/>
      <c r="D28" s="55"/>
      <c r="E28" s="43"/>
      <c r="F28" s="55"/>
      <c r="G28" s="43"/>
      <c r="H28" s="55"/>
      <c r="I28" s="43"/>
      <c r="J28" s="55"/>
      <c r="K28" s="45"/>
      <c r="L28" s="55"/>
      <c r="M28" s="74">
        <f t="shared" si="0"/>
        <v>0</v>
      </c>
      <c r="N28" s="21"/>
      <c r="O28" s="21"/>
      <c r="P28" s="21"/>
      <c r="Q28" s="51"/>
    </row>
    <row r="29" spans="1:17">
      <c r="A29" s="98">
        <v>15</v>
      </c>
      <c r="B29" s="99" t="s">
        <v>14</v>
      </c>
      <c r="C29" s="43"/>
      <c r="D29" s="55"/>
      <c r="E29" s="43"/>
      <c r="F29" s="55"/>
      <c r="G29" s="43"/>
      <c r="H29" s="55"/>
      <c r="I29" s="43"/>
      <c r="J29" s="55"/>
      <c r="K29" s="45"/>
      <c r="L29" s="55"/>
      <c r="M29" s="74">
        <f t="shared" si="0"/>
        <v>0</v>
      </c>
      <c r="N29" s="21"/>
      <c r="O29" s="21"/>
      <c r="P29" s="21"/>
      <c r="Q29" s="51"/>
    </row>
    <row r="30" spans="1:17">
      <c r="A30" s="98">
        <v>16</v>
      </c>
      <c r="B30" s="99" t="s">
        <v>15</v>
      </c>
      <c r="C30" s="43"/>
      <c r="D30" s="55"/>
      <c r="E30" s="43"/>
      <c r="F30" s="55"/>
      <c r="G30" s="43"/>
      <c r="H30" s="55"/>
      <c r="I30" s="43"/>
      <c r="J30" s="55"/>
      <c r="K30" s="45"/>
      <c r="L30" s="55"/>
      <c r="M30" s="74">
        <f t="shared" si="0"/>
        <v>0</v>
      </c>
      <c r="N30" s="21"/>
      <c r="O30" s="21"/>
      <c r="P30" s="21"/>
      <c r="Q30" s="51"/>
    </row>
    <row r="31" spans="1:17">
      <c r="A31" s="98">
        <v>17</v>
      </c>
      <c r="B31" s="99" t="s">
        <v>22</v>
      </c>
      <c r="C31" s="43"/>
      <c r="D31" s="55"/>
      <c r="E31" s="43"/>
      <c r="F31" s="55"/>
      <c r="G31" s="43"/>
      <c r="H31" s="55"/>
      <c r="I31" s="43"/>
      <c r="J31" s="55"/>
      <c r="K31" s="45"/>
      <c r="L31" s="55"/>
      <c r="M31" s="74">
        <f t="shared" si="0"/>
        <v>0</v>
      </c>
      <c r="N31" s="21"/>
      <c r="O31" s="21"/>
      <c r="P31" s="21"/>
      <c r="Q31" s="51"/>
    </row>
    <row r="32" spans="1:17">
      <c r="A32" s="98">
        <v>18</v>
      </c>
      <c r="B32" s="99" t="s">
        <v>69</v>
      </c>
      <c r="C32" s="43"/>
      <c r="D32" s="55"/>
      <c r="E32" s="43"/>
      <c r="F32" s="55"/>
      <c r="G32" s="43"/>
      <c r="H32" s="55"/>
      <c r="I32" s="43"/>
      <c r="J32" s="55"/>
      <c r="K32" s="45"/>
      <c r="L32" s="55"/>
      <c r="M32" s="74">
        <f t="shared" si="0"/>
        <v>0</v>
      </c>
      <c r="N32" s="21"/>
      <c r="O32" s="21"/>
      <c r="P32" s="21"/>
      <c r="Q32" s="51"/>
    </row>
    <row r="33" spans="1:34">
      <c r="A33" s="98">
        <v>19</v>
      </c>
      <c r="B33" s="99" t="s">
        <v>16</v>
      </c>
      <c r="C33" s="43"/>
      <c r="D33" s="55"/>
      <c r="E33" s="43"/>
      <c r="F33" s="55"/>
      <c r="G33" s="43"/>
      <c r="H33" s="55"/>
      <c r="I33" s="43"/>
      <c r="J33" s="55"/>
      <c r="K33" s="45"/>
      <c r="L33" s="55"/>
      <c r="M33" s="74">
        <f t="shared" si="0"/>
        <v>0</v>
      </c>
      <c r="N33" s="21"/>
      <c r="O33" s="21"/>
      <c r="P33" s="21"/>
      <c r="Q33" s="51"/>
    </row>
    <row r="34" spans="1:34">
      <c r="A34" s="98">
        <v>20</v>
      </c>
      <c r="B34" s="99" t="s">
        <v>155</v>
      </c>
      <c r="C34" s="43"/>
      <c r="D34" s="55"/>
      <c r="E34" s="43"/>
      <c r="F34" s="55"/>
      <c r="G34" s="43"/>
      <c r="H34" s="55"/>
      <c r="I34" s="43"/>
      <c r="J34" s="55"/>
      <c r="K34" s="45"/>
      <c r="L34" s="55"/>
      <c r="M34" s="74">
        <f t="shared" si="0"/>
        <v>0</v>
      </c>
      <c r="N34" s="21"/>
      <c r="O34" s="21"/>
      <c r="P34" s="21"/>
      <c r="Q34" s="51"/>
    </row>
    <row r="35" spans="1:34">
      <c r="A35" s="98">
        <v>21</v>
      </c>
      <c r="B35" s="100" t="s">
        <v>141</v>
      </c>
      <c r="C35" s="43"/>
      <c r="D35" s="55"/>
      <c r="E35" s="43"/>
      <c r="F35" s="55"/>
      <c r="G35" s="43"/>
      <c r="H35" s="55"/>
      <c r="I35" s="43"/>
      <c r="J35" s="55"/>
      <c r="K35" s="45"/>
      <c r="L35" s="55"/>
      <c r="M35" s="74">
        <f t="shared" si="0"/>
        <v>0</v>
      </c>
      <c r="N35" s="21"/>
      <c r="O35" s="21"/>
      <c r="P35" s="21"/>
      <c r="Q35" s="51"/>
    </row>
    <row r="36" spans="1:34">
      <c r="A36" s="98">
        <v>22</v>
      </c>
      <c r="B36" s="99" t="s">
        <v>17</v>
      </c>
      <c r="C36" s="43"/>
      <c r="D36" s="55"/>
      <c r="E36" s="43"/>
      <c r="F36" s="55"/>
      <c r="G36" s="43"/>
      <c r="H36" s="55"/>
      <c r="I36" s="43"/>
      <c r="J36" s="55"/>
      <c r="K36" s="45"/>
      <c r="L36" s="55"/>
      <c r="M36" s="74">
        <f t="shared" si="0"/>
        <v>0</v>
      </c>
      <c r="N36" s="21"/>
      <c r="O36" s="21"/>
      <c r="P36" s="21"/>
      <c r="Q36" s="51"/>
    </row>
    <row r="37" spans="1:34">
      <c r="A37" s="98">
        <v>23</v>
      </c>
      <c r="B37" s="99" t="s">
        <v>18</v>
      </c>
      <c r="C37" s="43"/>
      <c r="D37" s="55"/>
      <c r="E37" s="43"/>
      <c r="F37" s="55"/>
      <c r="G37" s="43"/>
      <c r="H37" s="55"/>
      <c r="I37" s="43"/>
      <c r="J37" s="55"/>
      <c r="K37" s="45"/>
      <c r="L37" s="55"/>
      <c r="M37" s="74">
        <f t="shared" si="0"/>
        <v>0</v>
      </c>
      <c r="N37" s="21"/>
      <c r="O37" s="21"/>
      <c r="P37" s="21"/>
      <c r="Q37" s="51"/>
    </row>
    <row r="38" spans="1:34">
      <c r="A38" s="98">
        <v>24</v>
      </c>
      <c r="B38" s="99" t="s">
        <v>70</v>
      </c>
      <c r="C38" s="43"/>
      <c r="D38" s="55"/>
      <c r="E38" s="43"/>
      <c r="F38" s="55"/>
      <c r="G38" s="43"/>
      <c r="H38" s="55"/>
      <c r="I38" s="43"/>
      <c r="J38" s="55"/>
      <c r="K38" s="45"/>
      <c r="L38" s="55"/>
      <c r="M38" s="74">
        <f t="shared" si="0"/>
        <v>0</v>
      </c>
      <c r="N38" s="21"/>
      <c r="O38" s="21"/>
      <c r="P38" s="21"/>
      <c r="Q38" s="51"/>
    </row>
    <row r="39" spans="1:34">
      <c r="A39" s="98">
        <v>25</v>
      </c>
      <c r="B39" s="99" t="s">
        <v>133</v>
      </c>
      <c r="C39" s="43"/>
      <c r="D39" s="55"/>
      <c r="E39" s="43"/>
      <c r="F39" s="55"/>
      <c r="G39" s="43"/>
      <c r="H39" s="55"/>
      <c r="I39" s="43"/>
      <c r="J39" s="55"/>
      <c r="K39" s="45"/>
      <c r="L39" s="55"/>
      <c r="M39" s="74">
        <f t="shared" si="0"/>
        <v>0</v>
      </c>
      <c r="N39" s="21"/>
      <c r="O39" s="21"/>
      <c r="P39" s="21"/>
      <c r="Q39" s="51"/>
    </row>
    <row r="40" spans="1:34">
      <c r="A40" s="98">
        <v>26</v>
      </c>
      <c r="B40" s="99" t="s">
        <v>71</v>
      </c>
      <c r="C40" s="43"/>
      <c r="D40" s="55"/>
      <c r="E40" s="43"/>
      <c r="F40" s="55"/>
      <c r="G40" s="43"/>
      <c r="H40" s="55"/>
      <c r="I40" s="43"/>
      <c r="J40" s="55"/>
      <c r="K40" s="45"/>
      <c r="L40" s="55"/>
      <c r="M40" s="74">
        <f t="shared" si="0"/>
        <v>0</v>
      </c>
      <c r="N40" s="21"/>
      <c r="O40" s="21"/>
      <c r="P40" s="21"/>
      <c r="Q40" s="51"/>
    </row>
    <row r="41" spans="1:34">
      <c r="A41" s="98">
        <v>27</v>
      </c>
      <c r="B41" s="99" t="s">
        <v>68</v>
      </c>
      <c r="C41" s="43"/>
      <c r="D41" s="55"/>
      <c r="E41" s="43"/>
      <c r="F41" s="55"/>
      <c r="G41" s="43"/>
      <c r="H41" s="55"/>
      <c r="I41" s="43"/>
      <c r="J41" s="55"/>
      <c r="K41" s="45"/>
      <c r="L41" s="55"/>
      <c r="M41" s="74">
        <f t="shared" si="0"/>
        <v>0</v>
      </c>
      <c r="N41" s="21"/>
      <c r="O41" s="21"/>
      <c r="P41" s="21"/>
      <c r="Q41" s="51"/>
    </row>
    <row r="42" spans="1:34">
      <c r="A42" s="98">
        <v>28</v>
      </c>
      <c r="B42" s="99" t="s">
        <v>135</v>
      </c>
      <c r="C42" s="43"/>
      <c r="D42" s="55"/>
      <c r="E42" s="43"/>
      <c r="F42" s="55"/>
      <c r="G42" s="43"/>
      <c r="H42" s="55"/>
      <c r="I42" s="43"/>
      <c r="J42" s="55"/>
      <c r="K42" s="45"/>
      <c r="L42" s="55"/>
      <c r="M42" s="74">
        <f t="shared" si="0"/>
        <v>0</v>
      </c>
      <c r="N42" s="21"/>
      <c r="O42" s="21"/>
      <c r="P42" s="21"/>
      <c r="Q42" s="51"/>
    </row>
    <row r="43" spans="1:34">
      <c r="A43" s="98">
        <v>29</v>
      </c>
      <c r="B43" s="99" t="s">
        <v>23</v>
      </c>
      <c r="C43" s="43">
        <v>8.1309999999999993E-2</v>
      </c>
      <c r="D43" s="44">
        <f>C43*D14</f>
        <v>10.163749999999999</v>
      </c>
      <c r="E43" s="43"/>
      <c r="F43" s="55"/>
      <c r="G43" s="43"/>
      <c r="H43" s="55"/>
      <c r="I43" s="43"/>
      <c r="J43" s="55"/>
      <c r="K43" s="45"/>
      <c r="L43" s="55"/>
      <c r="M43" s="74">
        <f t="shared" si="0"/>
        <v>10.163749999999999</v>
      </c>
      <c r="N43" s="21"/>
      <c r="O43" s="21"/>
      <c r="P43" s="21"/>
      <c r="Q43" s="51"/>
    </row>
    <row r="44" spans="1:34">
      <c r="A44" s="98">
        <v>30</v>
      </c>
      <c r="B44" s="99" t="s">
        <v>28</v>
      </c>
      <c r="C44" s="43"/>
      <c r="D44" s="55"/>
      <c r="E44" s="43"/>
      <c r="F44" s="55"/>
      <c r="G44" s="43"/>
      <c r="H44" s="55"/>
      <c r="I44" s="43"/>
      <c r="J44" s="55"/>
      <c r="K44" s="45">
        <v>1.25E-3</v>
      </c>
      <c r="L44" s="44">
        <f>K44*L14</f>
        <v>0.15625</v>
      </c>
      <c r="M44" s="74">
        <f t="shared" si="0"/>
        <v>0.15625</v>
      </c>
      <c r="N44" s="21"/>
      <c r="O44" s="21"/>
      <c r="P44" s="21"/>
      <c r="Q44" s="51"/>
    </row>
    <row r="45" spans="1:34" ht="15.75" customHeight="1">
      <c r="A45" s="212" t="s">
        <v>196</v>
      </c>
      <c r="B45" s="213"/>
      <c r="C45" s="146" t="s">
        <v>113</v>
      </c>
      <c r="D45" s="147"/>
      <c r="E45" s="147"/>
      <c r="F45" s="147"/>
      <c r="G45" s="147"/>
      <c r="H45" s="147"/>
      <c r="I45" s="147"/>
      <c r="J45" s="147"/>
      <c r="K45" s="158"/>
      <c r="L45" s="158"/>
      <c r="M45" s="158"/>
      <c r="N45" s="158"/>
      <c r="O45" s="158"/>
      <c r="P45" s="221"/>
      <c r="Q45" s="46"/>
      <c r="R45" s="7"/>
      <c r="S45" s="8"/>
      <c r="T45" s="7"/>
      <c r="U45" s="8"/>
      <c r="V45" s="7"/>
      <c r="W45" s="8"/>
      <c r="X45" s="7"/>
      <c r="Y45" s="8"/>
      <c r="Z45" s="7"/>
      <c r="AA45" s="8"/>
      <c r="AB45" s="7"/>
      <c r="AC45" s="8"/>
      <c r="AD45" s="7"/>
      <c r="AE45" s="8"/>
      <c r="AF45" s="9"/>
      <c r="AG45" s="10"/>
      <c r="AH45" s="10"/>
    </row>
    <row r="46" spans="1:34" ht="9.75" customHeight="1">
      <c r="A46" s="6"/>
      <c r="B46" s="7"/>
      <c r="C46" s="95"/>
      <c r="D46" s="30"/>
      <c r="E46" s="30"/>
      <c r="F46" s="31"/>
      <c r="G46" s="148" t="s">
        <v>33</v>
      </c>
      <c r="H46" s="216"/>
      <c r="I46" s="148" t="s">
        <v>101</v>
      </c>
      <c r="J46" s="148"/>
      <c r="K46" s="150"/>
      <c r="L46" s="150"/>
      <c r="M46" s="150"/>
      <c r="N46" s="151" t="s">
        <v>115</v>
      </c>
      <c r="O46" s="151"/>
      <c r="P46" s="229"/>
      <c r="Q46" s="48"/>
      <c r="R46" s="7"/>
      <c r="S46" s="8"/>
      <c r="T46" s="7"/>
      <c r="U46" s="8"/>
      <c r="V46" s="7"/>
      <c r="W46" s="8"/>
      <c r="X46" s="7"/>
      <c r="Y46" s="8"/>
      <c r="Z46" s="7"/>
      <c r="AA46" s="8"/>
      <c r="AB46" s="7"/>
      <c r="AC46" s="8"/>
      <c r="AD46" s="7"/>
      <c r="AE46" s="8"/>
      <c r="AF46" s="9"/>
      <c r="AG46" s="10"/>
      <c r="AH46" s="10"/>
    </row>
    <row r="47" spans="1:34" ht="10.5" customHeight="1">
      <c r="A47" s="6"/>
      <c r="B47" s="7"/>
      <c r="C47" s="32"/>
      <c r="D47" s="93"/>
      <c r="E47" s="93"/>
      <c r="F47" s="93"/>
      <c r="G47" s="93"/>
      <c r="H47" s="93"/>
      <c r="I47" s="93"/>
      <c r="J47" s="93"/>
      <c r="K47" s="93"/>
      <c r="L47" s="93"/>
      <c r="M47" s="93"/>
      <c r="N47" s="8"/>
      <c r="O47" s="7"/>
      <c r="P47" s="8"/>
      <c r="Q47" s="49"/>
      <c r="R47" s="7"/>
      <c r="S47" s="8"/>
      <c r="T47" s="7"/>
      <c r="U47" s="8"/>
      <c r="V47" s="7"/>
      <c r="W47" s="8"/>
      <c r="X47" s="7"/>
      <c r="Y47" s="8"/>
      <c r="Z47" s="7"/>
      <c r="AA47" s="8"/>
      <c r="AB47" s="7"/>
      <c r="AC47" s="8"/>
      <c r="AD47" s="7"/>
      <c r="AE47" s="8"/>
      <c r="AF47" s="9"/>
      <c r="AG47" s="10"/>
      <c r="AH47" s="10"/>
    </row>
    <row r="48" spans="1:34" ht="15.75" customHeight="1">
      <c r="A48" s="33"/>
      <c r="B48" s="34"/>
      <c r="C48" s="157" t="s">
        <v>111</v>
      </c>
      <c r="D48" s="157"/>
      <c r="E48" s="157"/>
      <c r="F48" s="157"/>
      <c r="G48" s="157"/>
      <c r="H48" s="157"/>
      <c r="I48" s="157"/>
      <c r="J48" s="157"/>
      <c r="K48" s="107" t="s">
        <v>44</v>
      </c>
      <c r="L48" s="215" t="s">
        <v>114</v>
      </c>
      <c r="M48" s="215"/>
      <c r="N48" s="215"/>
      <c r="O48" s="215"/>
      <c r="P48" s="215"/>
      <c r="Q48" s="47"/>
      <c r="R48" s="7"/>
      <c r="S48" s="8"/>
      <c r="T48" s="7"/>
      <c r="U48" s="8"/>
      <c r="V48" s="7"/>
      <c r="W48" s="8"/>
      <c r="X48" s="7"/>
      <c r="Y48" s="8"/>
      <c r="Z48" s="7"/>
      <c r="AA48" s="8"/>
      <c r="AB48" s="7"/>
      <c r="AC48" s="8"/>
      <c r="AD48" s="7"/>
      <c r="AE48" s="8"/>
      <c r="AF48" s="9"/>
      <c r="AG48" s="10"/>
      <c r="AH48" s="10"/>
    </row>
    <row r="49" spans="1:37" ht="9" customHeight="1">
      <c r="A49" s="6"/>
      <c r="B49" s="7"/>
      <c r="C49" s="7"/>
      <c r="D49" s="152" t="s">
        <v>120</v>
      </c>
      <c r="E49" s="152"/>
      <c r="F49" s="152"/>
      <c r="G49" s="152"/>
      <c r="H49" s="148" t="s">
        <v>121</v>
      </c>
      <c r="I49" s="219"/>
      <c r="J49" s="219"/>
      <c r="L49" s="39" t="s">
        <v>33</v>
      </c>
      <c r="M49" s="94"/>
      <c r="N49" s="158"/>
      <c r="O49" s="158"/>
      <c r="P49" s="112" t="s">
        <v>101</v>
      </c>
      <c r="Q49" s="48"/>
      <c r="R49" s="7"/>
      <c r="S49" s="8"/>
      <c r="T49" s="7"/>
      <c r="U49" s="8"/>
      <c r="V49" s="7"/>
      <c r="W49" s="8"/>
      <c r="X49" s="7"/>
      <c r="Y49" s="8"/>
      <c r="Z49" s="7"/>
      <c r="AA49" s="8"/>
      <c r="AB49" s="7"/>
      <c r="AC49" s="8"/>
      <c r="AD49" s="7"/>
      <c r="AE49" s="8"/>
      <c r="AF49" s="9"/>
      <c r="AG49" s="10"/>
      <c r="AH49" s="10"/>
      <c r="AK49" s="10"/>
    </row>
    <row r="50" spans="1:37" ht="15" customHeight="1">
      <c r="A50" s="25"/>
      <c r="B50" s="25"/>
      <c r="C50" s="6"/>
      <c r="D50" s="7"/>
      <c r="E50" s="32"/>
      <c r="F50" s="93"/>
      <c r="G50" s="93"/>
      <c r="H50" s="93"/>
      <c r="I50" s="93"/>
      <c r="J50" s="93"/>
      <c r="K50" s="27"/>
      <c r="L50" s="27"/>
      <c r="M50" s="27"/>
      <c r="N50" s="24"/>
      <c r="O50" s="23"/>
      <c r="P50" s="24"/>
      <c r="Q50" s="23"/>
      <c r="R50" s="26"/>
      <c r="S50" s="26"/>
      <c r="T50" s="26"/>
      <c r="U50" s="26"/>
      <c r="V50" s="26"/>
      <c r="W50" s="26"/>
      <c r="X50" s="26"/>
      <c r="Y50" s="26"/>
      <c r="Z50" s="26"/>
      <c r="AA50" s="23"/>
      <c r="AB50" s="24"/>
      <c r="AC50" s="27"/>
      <c r="AD50" s="27"/>
      <c r="AE50" s="27"/>
      <c r="AF50" s="27"/>
      <c r="AG50" s="27"/>
      <c r="AH50" s="27"/>
      <c r="AI50" s="27"/>
      <c r="AJ50" s="27"/>
      <c r="AK50" s="27"/>
    </row>
    <row r="51" spans="1:37" ht="11.25" customHeight="1">
      <c r="C51" s="33"/>
      <c r="D51" s="34"/>
      <c r="E51" s="157"/>
      <c r="F51" s="157"/>
      <c r="G51" s="157"/>
      <c r="H51" s="157"/>
      <c r="I51" s="157"/>
      <c r="J51" s="157"/>
      <c r="K51" s="17"/>
      <c r="L51" s="17"/>
      <c r="M51" s="17"/>
      <c r="AF51" s="3"/>
    </row>
    <row r="52" spans="1:37" ht="15.75" customHeight="1">
      <c r="C52" s="6"/>
      <c r="D52" s="7"/>
      <c r="E52" s="7"/>
      <c r="F52" s="152"/>
      <c r="G52" s="152"/>
      <c r="H52" s="152"/>
      <c r="I52" s="152"/>
      <c r="J52" s="35"/>
    </row>
    <row r="54" spans="1:37">
      <c r="F54" t="s">
        <v>112</v>
      </c>
    </row>
  </sheetData>
  <mergeCells count="46">
    <mergeCell ref="A5:D5"/>
    <mergeCell ref="C6:J6"/>
    <mergeCell ref="C8:E8"/>
    <mergeCell ref="F8:H8"/>
    <mergeCell ref="C1:I1"/>
    <mergeCell ref="A2:B2"/>
    <mergeCell ref="C2:J2"/>
    <mergeCell ref="C3:H3"/>
    <mergeCell ref="I3:M3"/>
    <mergeCell ref="K2:N2"/>
    <mergeCell ref="E4:O4"/>
    <mergeCell ref="E5:J5"/>
    <mergeCell ref="K7:P7"/>
    <mergeCell ref="J8:P8"/>
    <mergeCell ref="C9:E9"/>
    <mergeCell ref="F9:H9"/>
    <mergeCell ref="B10:J10"/>
    <mergeCell ref="C11:H11"/>
    <mergeCell ref="I11:J11"/>
    <mergeCell ref="K12:L12"/>
    <mergeCell ref="K11:L11"/>
    <mergeCell ref="A12:A14"/>
    <mergeCell ref="B12:B14"/>
    <mergeCell ref="C12:D12"/>
    <mergeCell ref="E12:F12"/>
    <mergeCell ref="G12:H12"/>
    <mergeCell ref="I12:J12"/>
    <mergeCell ref="K13:K14"/>
    <mergeCell ref="A45:B45"/>
    <mergeCell ref="C13:C14"/>
    <mergeCell ref="E13:E14"/>
    <mergeCell ref="G13:G14"/>
    <mergeCell ref="I13:I14"/>
    <mergeCell ref="C45:P45"/>
    <mergeCell ref="C48:J48"/>
    <mergeCell ref="L48:P48"/>
    <mergeCell ref="G46:H46"/>
    <mergeCell ref="N46:P46"/>
    <mergeCell ref="I46:M46"/>
    <mergeCell ref="F52:G52"/>
    <mergeCell ref="H52:I52"/>
    <mergeCell ref="N49:O49"/>
    <mergeCell ref="E51:J51"/>
    <mergeCell ref="D49:E49"/>
    <mergeCell ref="F49:G49"/>
    <mergeCell ref="H49:J49"/>
  </mergeCells>
  <pageMargins left="0" right="0" top="0" bottom="0" header="0" footer="0"/>
  <pageSetup paperSize="9" scale="7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W63"/>
  <sheetViews>
    <sheetView tabSelected="1" workbookViewId="0">
      <selection activeCell="F12" sqref="F12"/>
    </sheetView>
  </sheetViews>
  <sheetFormatPr defaultRowHeight="15"/>
  <cols>
    <col min="1" max="1" width="5.28515625" customWidth="1"/>
    <col min="2" max="2" width="28.28515625" customWidth="1"/>
    <col min="3" max="3" width="20.28515625" customWidth="1"/>
    <col min="4" max="4" width="17.7109375" customWidth="1"/>
    <col min="5" max="5" width="30.42578125" customWidth="1"/>
    <col min="6" max="7" width="18.42578125" customWidth="1"/>
    <col min="8" max="8" width="14.5703125" customWidth="1"/>
    <col min="9" max="9" width="10.85546875" customWidth="1"/>
  </cols>
  <sheetData>
    <row r="1" spans="1:23" ht="18.75">
      <c r="B1" s="10"/>
      <c r="C1" s="175" t="s">
        <v>31</v>
      </c>
      <c r="D1" s="153"/>
      <c r="E1" s="61"/>
      <c r="F1" s="61"/>
      <c r="G1" s="61"/>
      <c r="H1" s="61"/>
      <c r="I1" s="61"/>
      <c r="J1" s="61"/>
      <c r="K1" s="5"/>
    </row>
    <row r="2" spans="1:23" ht="15.75">
      <c r="A2" s="173" t="s">
        <v>37</v>
      </c>
      <c r="B2" s="174"/>
      <c r="C2" s="177" t="s">
        <v>124</v>
      </c>
      <c r="D2" s="243"/>
      <c r="E2" s="243"/>
      <c r="F2" s="62"/>
      <c r="G2" s="62"/>
      <c r="H2" s="62"/>
      <c r="I2" s="62"/>
      <c r="J2" s="62"/>
      <c r="K2" s="62"/>
      <c r="L2" s="62"/>
    </row>
    <row r="3" spans="1:23" ht="8.25" customHeight="1">
      <c r="A3" s="10"/>
      <c r="B3" s="10"/>
      <c r="C3" s="63" t="s">
        <v>33</v>
      </c>
      <c r="D3" s="35"/>
      <c r="E3" s="244" t="s">
        <v>32</v>
      </c>
      <c r="F3" s="245"/>
      <c r="G3" s="245"/>
      <c r="H3" s="35"/>
      <c r="I3" s="35"/>
      <c r="J3" s="148"/>
      <c r="K3" s="148"/>
      <c r="L3" s="148"/>
    </row>
    <row r="4" spans="1:23">
      <c r="A4" s="10"/>
      <c r="B4" s="10"/>
      <c r="M4" s="176"/>
      <c r="N4" s="180"/>
      <c r="O4" s="180"/>
      <c r="P4" s="180"/>
    </row>
    <row r="5" spans="1:23" ht="15.75">
      <c r="A5" s="156" t="s">
        <v>76</v>
      </c>
      <c r="B5" s="156"/>
      <c r="C5" s="156"/>
      <c r="D5" s="156"/>
      <c r="E5" s="16"/>
      <c r="F5" s="16"/>
      <c r="G5" s="16"/>
      <c r="K5" s="181"/>
      <c r="L5" s="181"/>
      <c r="M5" s="181"/>
      <c r="N5" s="181"/>
      <c r="O5" s="181"/>
      <c r="P5" s="181"/>
      <c r="Q5" s="181"/>
      <c r="R5" s="181"/>
    </row>
    <row r="6" spans="1:23">
      <c r="B6" s="10"/>
      <c r="C6" s="64"/>
      <c r="D6" s="240" t="s">
        <v>34</v>
      </c>
      <c r="E6" s="240"/>
      <c r="F6" s="64"/>
      <c r="G6" s="64"/>
      <c r="H6" s="64"/>
      <c r="I6" s="65"/>
      <c r="J6" s="65"/>
      <c r="K6" s="65"/>
      <c r="S6" s="181"/>
      <c r="T6" s="181"/>
      <c r="U6" s="181"/>
      <c r="V6" s="181"/>
      <c r="W6" s="181"/>
    </row>
    <row r="7" spans="1:23">
      <c r="B7" s="10"/>
      <c r="C7" s="20"/>
      <c r="D7" s="237" t="s">
        <v>38</v>
      </c>
      <c r="E7" s="237"/>
      <c r="F7" s="13"/>
      <c r="G7" s="13"/>
      <c r="H7" s="241" t="s">
        <v>35</v>
      </c>
      <c r="I7" s="242"/>
      <c r="J7" s="242"/>
      <c r="K7" s="13"/>
      <c r="L7" s="13"/>
      <c r="M7" s="13"/>
      <c r="N7" s="13"/>
      <c r="P7" s="13"/>
      <c r="Q7" s="155"/>
      <c r="R7" s="153"/>
      <c r="S7" s="153"/>
      <c r="T7" s="153"/>
      <c r="U7" s="153"/>
      <c r="V7" s="153"/>
      <c r="W7" s="153"/>
    </row>
    <row r="8" spans="1:23">
      <c r="B8" s="10"/>
      <c r="C8" s="235" t="s">
        <v>188</v>
      </c>
      <c r="D8" s="236"/>
      <c r="E8" s="66"/>
      <c r="F8" s="237" t="s">
        <v>54</v>
      </c>
      <c r="G8" s="237"/>
      <c r="H8" s="238"/>
      <c r="I8" s="238"/>
      <c r="J8" s="238"/>
      <c r="K8" s="13"/>
      <c r="L8" s="13"/>
      <c r="M8" s="13"/>
      <c r="N8" s="13"/>
      <c r="P8" s="13"/>
      <c r="Q8" s="157"/>
      <c r="R8" s="158"/>
      <c r="S8" s="158"/>
      <c r="T8" s="158"/>
      <c r="U8" s="158"/>
      <c r="V8" s="158"/>
      <c r="W8" s="158"/>
    </row>
    <row r="9" spans="1:23">
      <c r="C9" s="67"/>
      <c r="D9" s="67" t="s">
        <v>55</v>
      </c>
      <c r="E9" s="67" t="s">
        <v>56</v>
      </c>
      <c r="F9" s="239" t="s">
        <v>57</v>
      </c>
      <c r="G9" s="237"/>
      <c r="H9" s="181"/>
      <c r="I9" s="181"/>
      <c r="J9" s="181"/>
      <c r="K9" s="158"/>
      <c r="L9" s="158"/>
      <c r="M9" s="158"/>
    </row>
    <row r="10" spans="1:23">
      <c r="C10" s="67" t="s">
        <v>58</v>
      </c>
      <c r="D10" s="68">
        <v>125</v>
      </c>
      <c r="E10" s="68">
        <v>125</v>
      </c>
    </row>
    <row r="11" spans="1:23">
      <c r="A11" s="69"/>
      <c r="B11" s="70"/>
      <c r="C11" s="67" t="s">
        <v>59</v>
      </c>
      <c r="D11" s="68"/>
      <c r="E11" s="68"/>
      <c r="F11" s="71"/>
      <c r="G11" s="71"/>
      <c r="H11" s="71"/>
      <c r="I11" s="72"/>
      <c r="J11" s="72"/>
      <c r="K11" s="72"/>
      <c r="L11" s="72"/>
      <c r="M11" s="72"/>
      <c r="N11" s="72"/>
      <c r="O11" s="69"/>
      <c r="P11" s="69"/>
      <c r="Q11" s="69"/>
      <c r="R11" s="69"/>
      <c r="S11" s="69"/>
      <c r="T11" s="214"/>
      <c r="U11" s="214"/>
      <c r="V11" s="214"/>
      <c r="W11" s="214"/>
    </row>
    <row r="12" spans="1:23" ht="22.5">
      <c r="A12" s="69"/>
      <c r="B12" s="70"/>
      <c r="C12" s="73" t="s">
        <v>60</v>
      </c>
      <c r="D12" s="68"/>
      <c r="E12" s="68"/>
      <c r="F12" s="71"/>
      <c r="G12" s="71"/>
      <c r="H12" s="71"/>
      <c r="I12" s="72"/>
      <c r="J12" s="72"/>
      <c r="K12" s="72"/>
      <c r="L12" s="72"/>
      <c r="M12" s="72"/>
      <c r="N12" s="72"/>
      <c r="O12" s="69"/>
      <c r="P12" s="69"/>
      <c r="Q12" s="69"/>
      <c r="R12" s="69"/>
      <c r="S12" s="69"/>
      <c r="T12" s="28"/>
      <c r="U12" s="28"/>
      <c r="V12" s="28"/>
      <c r="W12" s="28"/>
    </row>
    <row r="13" spans="1:23">
      <c r="A13" s="69"/>
      <c r="B13" s="70"/>
      <c r="C13" s="67" t="s">
        <v>61</v>
      </c>
      <c r="D13" s="68">
        <v>30</v>
      </c>
      <c r="E13" s="68">
        <v>30</v>
      </c>
      <c r="F13" s="71"/>
      <c r="G13" s="71"/>
      <c r="H13" s="71"/>
      <c r="I13" s="72"/>
      <c r="J13" s="72"/>
      <c r="K13" s="72"/>
      <c r="L13" s="72"/>
      <c r="M13" s="72"/>
      <c r="N13" s="72"/>
      <c r="O13" s="69"/>
      <c r="P13" s="69"/>
      <c r="Q13" s="69"/>
      <c r="R13" s="69"/>
      <c r="S13" s="69"/>
      <c r="T13" s="28"/>
      <c r="U13" s="28"/>
      <c r="V13" s="28"/>
      <c r="W13" s="28"/>
    </row>
    <row r="14" spans="1:23">
      <c r="A14" s="69"/>
      <c r="B14" s="70"/>
      <c r="C14" s="67" t="s">
        <v>91</v>
      </c>
      <c r="D14" s="68">
        <v>10</v>
      </c>
      <c r="E14" s="68">
        <v>10</v>
      </c>
      <c r="F14" s="71"/>
      <c r="G14" s="71"/>
      <c r="H14" s="71"/>
      <c r="I14" s="72"/>
      <c r="J14" s="72"/>
      <c r="K14" s="72"/>
      <c r="L14" s="72"/>
      <c r="M14" s="72"/>
      <c r="N14" s="72"/>
      <c r="O14" s="69"/>
      <c r="P14" s="69"/>
      <c r="Q14" s="69"/>
      <c r="R14" s="69"/>
      <c r="S14" s="69"/>
      <c r="T14" s="96"/>
      <c r="U14" s="96"/>
      <c r="V14" s="96"/>
      <c r="W14" s="96"/>
    </row>
    <row r="15" spans="1:23">
      <c r="A15" s="69"/>
      <c r="B15" s="70"/>
      <c r="C15" s="67" t="s">
        <v>65</v>
      </c>
      <c r="D15" s="77">
        <f>D10+D11+D12+D13+D14</f>
        <v>165</v>
      </c>
      <c r="E15" s="77">
        <f>E10+E11+E12+E13+E14</f>
        <v>165</v>
      </c>
      <c r="F15" s="71"/>
      <c r="G15" s="71"/>
      <c r="H15" s="71"/>
      <c r="I15" s="72"/>
      <c r="J15" s="72"/>
      <c r="K15" s="72"/>
      <c r="L15" s="72"/>
      <c r="M15" s="72"/>
      <c r="N15" s="72"/>
      <c r="O15" s="69"/>
      <c r="P15" s="69"/>
      <c r="Q15" s="69"/>
      <c r="R15" s="69"/>
      <c r="S15" s="69"/>
      <c r="T15" s="76"/>
      <c r="U15" s="76"/>
      <c r="V15" s="76"/>
      <c r="W15" s="76"/>
    </row>
    <row r="17" spans="1:9">
      <c r="A17" s="185" t="s">
        <v>0</v>
      </c>
      <c r="B17" s="248" t="s">
        <v>26</v>
      </c>
      <c r="C17" s="246" t="s">
        <v>49</v>
      </c>
      <c r="D17" s="246" t="s">
        <v>50</v>
      </c>
      <c r="E17" s="246" t="s">
        <v>51</v>
      </c>
      <c r="F17" s="246" t="s">
        <v>52</v>
      </c>
      <c r="G17" s="246" t="s">
        <v>92</v>
      </c>
      <c r="H17" s="246" t="s">
        <v>63</v>
      </c>
      <c r="I17" s="246" t="s">
        <v>53</v>
      </c>
    </row>
    <row r="18" spans="1:9">
      <c r="A18" s="186"/>
      <c r="B18" s="249"/>
      <c r="C18" s="247"/>
      <c r="D18" s="247"/>
      <c r="E18" s="247"/>
      <c r="F18" s="247"/>
      <c r="G18" s="251"/>
      <c r="H18" s="247"/>
      <c r="I18" s="247"/>
    </row>
    <row r="19" spans="1:9">
      <c r="A19" s="187"/>
      <c r="B19" s="250"/>
      <c r="C19" s="144">
        <f>E10</f>
        <v>125</v>
      </c>
      <c r="D19" s="144">
        <f>E11</f>
        <v>0</v>
      </c>
      <c r="E19" s="144">
        <f>E12</f>
        <v>0</v>
      </c>
      <c r="F19" s="144">
        <f>E13</f>
        <v>30</v>
      </c>
      <c r="G19" s="144">
        <f>E14</f>
        <v>10</v>
      </c>
      <c r="H19" s="144">
        <f>C19+D19+E19+F19+G19</f>
        <v>165</v>
      </c>
      <c r="I19" s="58"/>
    </row>
    <row r="20" spans="1:9">
      <c r="A20" s="98">
        <v>1</v>
      </c>
      <c r="B20" s="115" t="s">
        <v>144</v>
      </c>
      <c r="C20" s="142">
        <f>'12ч '!AS15</f>
        <v>2.25</v>
      </c>
      <c r="D20" s="142">
        <f>'10ч  '!AG15</f>
        <v>0</v>
      </c>
      <c r="E20" s="142">
        <f>оздоров!AU15</f>
        <v>0</v>
      </c>
      <c r="F20" s="142">
        <f>'1,5-3'!AS15</f>
        <v>0.15</v>
      </c>
      <c r="G20" s="142">
        <f>кратковрем!M15</f>
        <v>0</v>
      </c>
      <c r="H20" s="145">
        <f>G20+F20+E20+D20+C20</f>
        <v>2.4</v>
      </c>
      <c r="I20" s="59"/>
    </row>
    <row r="21" spans="1:9">
      <c r="A21" s="98">
        <v>2</v>
      </c>
      <c r="B21" s="99" t="s">
        <v>1</v>
      </c>
      <c r="C21" s="142">
        <f>'12ч '!AS16</f>
        <v>4.0687499999999996</v>
      </c>
      <c r="D21" s="142">
        <f>'10ч  '!AG16</f>
        <v>0.38325000000000004</v>
      </c>
      <c r="E21" s="142">
        <f>оздоров!AU16</f>
        <v>0</v>
      </c>
      <c r="F21" s="142">
        <f>'1,5-3'!AS16</f>
        <v>0.27499999999999997</v>
      </c>
      <c r="G21" s="142">
        <f>кратковрем!M16</f>
        <v>1.25</v>
      </c>
      <c r="H21" s="145">
        <f t="shared" ref="H21:H58" si="0">G21+F21+E21+D21+C21</f>
        <v>5.9769999999999994</v>
      </c>
      <c r="I21" s="59"/>
    </row>
    <row r="22" spans="1:9">
      <c r="A22" s="98">
        <v>3</v>
      </c>
      <c r="B22" s="99" t="s">
        <v>2</v>
      </c>
      <c r="C22" s="142">
        <f>'12ч '!AS17</f>
        <v>29.807499999999997</v>
      </c>
      <c r="D22" s="142">
        <f>'10ч  '!AG17</f>
        <v>0.50155000000000005</v>
      </c>
      <c r="E22" s="142">
        <f>оздоров!AU17</f>
        <v>0</v>
      </c>
      <c r="F22" s="142">
        <f>'1,5-3'!AS17</f>
        <v>2.0207999999999999</v>
      </c>
      <c r="G22" s="142">
        <f>кратковрем!M17</f>
        <v>25.416249999999998</v>
      </c>
      <c r="H22" s="145">
        <f t="shared" si="0"/>
        <v>57.746099999999998</v>
      </c>
      <c r="I22" s="60">
        <f>H22/1</f>
        <v>57.746099999999998</v>
      </c>
    </row>
    <row r="23" spans="1:9">
      <c r="A23" s="98">
        <v>4</v>
      </c>
      <c r="B23" s="99" t="s">
        <v>3</v>
      </c>
      <c r="C23" s="142">
        <f>'12ч '!AS18</f>
        <v>1.7424999999999999</v>
      </c>
      <c r="D23" s="142">
        <f>'10ч  '!AG18</f>
        <v>0.1106</v>
      </c>
      <c r="E23" s="142">
        <f>оздоров!AU18</f>
        <v>0</v>
      </c>
      <c r="F23" s="142">
        <f>'1,5-3'!AS18</f>
        <v>0.1099</v>
      </c>
      <c r="G23" s="142">
        <f>кратковрем!M18</f>
        <v>0.125</v>
      </c>
      <c r="H23" s="145">
        <f t="shared" si="0"/>
        <v>2.0880000000000001</v>
      </c>
      <c r="I23" s="104"/>
    </row>
    <row r="24" spans="1:9">
      <c r="A24" s="98">
        <v>5</v>
      </c>
      <c r="B24" s="99" t="s">
        <v>129</v>
      </c>
      <c r="C24" s="142">
        <f>'12ч '!AS19</f>
        <v>0.35625000000000001</v>
      </c>
      <c r="D24" s="142">
        <f>'10ч  '!AG19</f>
        <v>0</v>
      </c>
      <c r="E24" s="142">
        <f>оздоров!AU19</f>
        <v>0</v>
      </c>
      <c r="F24" s="142">
        <f>'1,5-3'!AS19</f>
        <v>2.3999999999999997E-2</v>
      </c>
      <c r="G24" s="142">
        <f>кратковрем!M19</f>
        <v>0.35625000000000001</v>
      </c>
      <c r="H24" s="145">
        <f t="shared" si="0"/>
        <v>0.73650000000000004</v>
      </c>
      <c r="I24" s="104"/>
    </row>
    <row r="25" spans="1:9">
      <c r="A25" s="98">
        <v>6</v>
      </c>
      <c r="B25" s="99" t="s">
        <v>5</v>
      </c>
      <c r="C25" s="142">
        <f>'12ч '!AS20</f>
        <v>3.125</v>
      </c>
      <c r="D25" s="142">
        <f>'10ч  '!AG20</f>
        <v>0</v>
      </c>
      <c r="E25" s="142">
        <f>оздоров!AU20</f>
        <v>0</v>
      </c>
      <c r="F25" s="142">
        <f>'1,5-3'!AS20</f>
        <v>0.2</v>
      </c>
      <c r="G25" s="142">
        <f>кратковрем!M20</f>
        <v>3.125</v>
      </c>
      <c r="H25" s="145">
        <f t="shared" si="0"/>
        <v>6.45</v>
      </c>
      <c r="I25" s="60">
        <f>H25/0.4</f>
        <v>16.125</v>
      </c>
    </row>
    <row r="26" spans="1:9">
      <c r="A26" s="98">
        <v>7</v>
      </c>
      <c r="B26" s="99" t="s">
        <v>131</v>
      </c>
      <c r="C26" s="142">
        <f>'12ч '!AS21</f>
        <v>1.1812499999999999</v>
      </c>
      <c r="D26" s="142">
        <f>'10ч  '!AG21</f>
        <v>0</v>
      </c>
      <c r="E26" s="142">
        <f>оздоров!AU21</f>
        <v>0</v>
      </c>
      <c r="F26" s="142">
        <f>'1,5-3'!AS21</f>
        <v>6.3E-2</v>
      </c>
      <c r="G26" s="142">
        <f>кратковрем!M21</f>
        <v>1.1812499999999999</v>
      </c>
      <c r="H26" s="145">
        <f t="shared" si="0"/>
        <v>2.4254999999999995</v>
      </c>
      <c r="I26" s="59"/>
    </row>
    <row r="27" spans="1:9">
      <c r="A27" s="98">
        <v>8</v>
      </c>
      <c r="B27" s="100" t="s">
        <v>74</v>
      </c>
      <c r="C27" s="142">
        <f>'12ч '!AS22</f>
        <v>14.28</v>
      </c>
      <c r="D27" s="142">
        <f>'10ч  '!AG22</f>
        <v>0</v>
      </c>
      <c r="E27" s="142">
        <f>оздоров!AU22</f>
        <v>0</v>
      </c>
      <c r="F27" s="142">
        <f>'1,5-3'!AS22</f>
        <v>1.1759999999999999</v>
      </c>
      <c r="G27" s="142">
        <f>кратковрем!M22</f>
        <v>14.28</v>
      </c>
      <c r="H27" s="145">
        <f t="shared" si="0"/>
        <v>29.735999999999997</v>
      </c>
      <c r="I27" s="59"/>
    </row>
    <row r="28" spans="1:9">
      <c r="A28" s="98">
        <v>9</v>
      </c>
      <c r="B28" s="99" t="s">
        <v>8</v>
      </c>
      <c r="C28" s="142">
        <f>'12ч '!AS23</f>
        <v>7.8557499999999987</v>
      </c>
      <c r="D28" s="142">
        <f>'10ч  '!AG23</f>
        <v>0</v>
      </c>
      <c r="E28" s="142">
        <f>оздоров!AU23</f>
        <v>0</v>
      </c>
      <c r="F28" s="142">
        <f>'1,5-3'!AS23</f>
        <v>0.50053999999999998</v>
      </c>
      <c r="G28" s="142">
        <f>кратковрем!M23</f>
        <v>0</v>
      </c>
      <c r="H28" s="145">
        <f t="shared" si="0"/>
        <v>8.3562899999999978</v>
      </c>
      <c r="I28" s="59"/>
    </row>
    <row r="29" spans="1:9">
      <c r="A29" s="98">
        <v>10</v>
      </c>
      <c r="B29" s="99" t="s">
        <v>9</v>
      </c>
      <c r="C29" s="142">
        <f>'12ч '!AS24</f>
        <v>1.2750000000000001</v>
      </c>
      <c r="D29" s="142">
        <f>'10ч  '!AG24</f>
        <v>0</v>
      </c>
      <c r="E29" s="142">
        <f>оздоров!AU24</f>
        <v>0</v>
      </c>
      <c r="F29" s="142">
        <f>'1,5-3'!AS24</f>
        <v>6.7999999999999991E-2</v>
      </c>
      <c r="G29" s="142">
        <f>кратковрем!M24</f>
        <v>0</v>
      </c>
      <c r="H29" s="145">
        <f t="shared" si="0"/>
        <v>1.3430000000000002</v>
      </c>
      <c r="I29" s="60">
        <f>H29/0.38</f>
        <v>3.5342105263157899</v>
      </c>
    </row>
    <row r="30" spans="1:9">
      <c r="A30" s="98">
        <v>11</v>
      </c>
      <c r="B30" s="99" t="s">
        <v>10</v>
      </c>
      <c r="C30" s="142">
        <f>'12ч '!AS25</f>
        <v>1.62</v>
      </c>
      <c r="D30" s="142">
        <f>'10ч  '!AG25</f>
        <v>0</v>
      </c>
      <c r="E30" s="142">
        <f>оздоров!AU25</f>
        <v>0</v>
      </c>
      <c r="F30" s="142">
        <f>'1,5-3'!AS25</f>
        <v>9.35E-2</v>
      </c>
      <c r="G30" s="142">
        <f>кратковрем!M25</f>
        <v>0</v>
      </c>
      <c r="H30" s="145">
        <f t="shared" si="0"/>
        <v>1.7135</v>
      </c>
      <c r="I30" s="104"/>
    </row>
    <row r="31" spans="1:9">
      <c r="A31" s="98">
        <v>12</v>
      </c>
      <c r="B31" s="99" t="s">
        <v>11</v>
      </c>
      <c r="C31" s="142">
        <f>'12ч '!AS26</f>
        <v>6.5625</v>
      </c>
      <c r="D31" s="142">
        <f>'10ч  '!AG26</f>
        <v>0</v>
      </c>
      <c r="E31" s="142">
        <f>оздоров!AU26</f>
        <v>0</v>
      </c>
      <c r="F31" s="142">
        <f>'1,5-3'!AS26</f>
        <v>0.375</v>
      </c>
      <c r="G31" s="142">
        <f>кратковрем!M26</f>
        <v>0</v>
      </c>
      <c r="H31" s="145">
        <f t="shared" si="0"/>
        <v>6.9375</v>
      </c>
      <c r="I31" s="59"/>
    </row>
    <row r="32" spans="1:9">
      <c r="A32" s="98">
        <v>13</v>
      </c>
      <c r="B32" s="99" t="s">
        <v>12</v>
      </c>
      <c r="C32" s="142">
        <f>'12ч '!AS27</f>
        <v>37.774999999999999</v>
      </c>
      <c r="D32" s="142">
        <f>'10ч  '!AG27</f>
        <v>0</v>
      </c>
      <c r="E32" s="142">
        <f>оздоров!AU27</f>
        <v>0</v>
      </c>
      <c r="F32" s="142">
        <f>'1,5-3'!AS27</f>
        <v>2.2965999999999998</v>
      </c>
      <c r="G32" s="142">
        <f>кратковрем!M27</f>
        <v>0</v>
      </c>
      <c r="H32" s="145">
        <f t="shared" si="0"/>
        <v>40.071599999999997</v>
      </c>
      <c r="I32" s="59"/>
    </row>
    <row r="33" spans="1:9">
      <c r="A33" s="98">
        <v>14</v>
      </c>
      <c r="B33" s="99" t="s">
        <v>13</v>
      </c>
      <c r="C33" s="142">
        <f>'12ч '!AS28</f>
        <v>5.8124999999999991</v>
      </c>
      <c r="D33" s="142">
        <f>'10ч  '!AG28</f>
        <v>0</v>
      </c>
      <c r="E33" s="142">
        <f>оздоров!AU28</f>
        <v>0</v>
      </c>
      <c r="F33" s="142">
        <f>'1,5-3'!AS28</f>
        <v>0.36709999999999998</v>
      </c>
      <c r="G33" s="142">
        <f>кратковрем!M28</f>
        <v>0</v>
      </c>
      <c r="H33" s="145">
        <f t="shared" si="0"/>
        <v>6.1795999999999989</v>
      </c>
      <c r="I33" s="59"/>
    </row>
    <row r="34" spans="1:9">
      <c r="A34" s="98">
        <v>15</v>
      </c>
      <c r="B34" s="99" t="s">
        <v>14</v>
      </c>
      <c r="C34" s="142">
        <f>'12ч '!AS29</f>
        <v>0.67500000000000004</v>
      </c>
      <c r="D34" s="142">
        <f>'10ч  '!AG29</f>
        <v>0</v>
      </c>
      <c r="E34" s="142">
        <f>оздоров!AU29</f>
        <v>0</v>
      </c>
      <c r="F34" s="142">
        <f>'1,5-3'!AS29</f>
        <v>4.2799999999999998E-2</v>
      </c>
      <c r="G34" s="142">
        <f>кратковрем!M29</f>
        <v>0</v>
      </c>
      <c r="H34" s="145">
        <f t="shared" si="0"/>
        <v>0.71779999999999999</v>
      </c>
      <c r="I34" s="104"/>
    </row>
    <row r="35" spans="1:9">
      <c r="A35" s="98">
        <v>16</v>
      </c>
      <c r="B35" s="99" t="s">
        <v>15</v>
      </c>
      <c r="C35" s="142">
        <f>'12ч '!AS30</f>
        <v>0.875</v>
      </c>
      <c r="D35" s="142">
        <f>'10ч  '!AG30</f>
        <v>0</v>
      </c>
      <c r="E35" s="142">
        <f>оздоров!AU30</f>
        <v>0</v>
      </c>
      <c r="F35" s="142">
        <f>'1,5-3'!AS30</f>
        <v>7.0000000000000007E-2</v>
      </c>
      <c r="G35" s="142">
        <f>кратковрем!M30</f>
        <v>0</v>
      </c>
      <c r="H35" s="145">
        <f t="shared" si="0"/>
        <v>0.94500000000000006</v>
      </c>
      <c r="I35" s="60">
        <f>H35/0.4</f>
        <v>2.3624999999999998</v>
      </c>
    </row>
    <row r="36" spans="1:9">
      <c r="A36" s="98">
        <v>17</v>
      </c>
      <c r="B36" s="99" t="s">
        <v>22</v>
      </c>
      <c r="C36" s="142">
        <f>'12ч '!AS31</f>
        <v>8.0599999999999987</v>
      </c>
      <c r="D36" s="142">
        <f>'10ч  '!AG31</f>
        <v>0</v>
      </c>
      <c r="E36" s="142">
        <f>оздоров!AU31</f>
        <v>0</v>
      </c>
      <c r="F36" s="142">
        <f>'1,5-3'!AS31</f>
        <v>0</v>
      </c>
      <c r="G36" s="142">
        <f>кратковрем!M31</f>
        <v>0</v>
      </c>
      <c r="H36" s="145">
        <f t="shared" si="0"/>
        <v>8.0599999999999987</v>
      </c>
      <c r="I36" s="59"/>
    </row>
    <row r="37" spans="1:9">
      <c r="A37" s="98">
        <v>18</v>
      </c>
      <c r="B37" s="99" t="s">
        <v>69</v>
      </c>
      <c r="C37" s="142">
        <f>'12ч '!AS32</f>
        <v>7.2237499999999999</v>
      </c>
      <c r="D37" s="142">
        <f>'10ч  '!AG32</f>
        <v>0</v>
      </c>
      <c r="E37" s="142">
        <f>оздоров!AU32</f>
        <v>0</v>
      </c>
      <c r="F37" s="142">
        <f>'1,5-3'!AS32</f>
        <v>0.49069999999999997</v>
      </c>
      <c r="G37" s="142">
        <f>кратковрем!M32</f>
        <v>0</v>
      </c>
      <c r="H37" s="145">
        <f t="shared" si="0"/>
        <v>7.7144500000000003</v>
      </c>
      <c r="I37" s="59"/>
    </row>
    <row r="38" spans="1:9">
      <c r="A38" s="98">
        <v>19</v>
      </c>
      <c r="B38" s="99" t="s">
        <v>16</v>
      </c>
      <c r="C38" s="142">
        <f>'12ч '!AS33</f>
        <v>4.6500000000000004</v>
      </c>
      <c r="D38" s="142">
        <f>'10ч  '!AG33</f>
        <v>0</v>
      </c>
      <c r="E38" s="142">
        <f>оздоров!AU33</f>
        <v>0</v>
      </c>
      <c r="F38" s="142">
        <f>'1,5-3'!AS33</f>
        <v>0.3322</v>
      </c>
      <c r="G38" s="142">
        <f>кратковрем!M33</f>
        <v>0</v>
      </c>
      <c r="H38" s="145">
        <f t="shared" si="0"/>
        <v>4.9822000000000006</v>
      </c>
      <c r="I38" s="59"/>
    </row>
    <row r="39" spans="1:9">
      <c r="A39" s="98">
        <v>20</v>
      </c>
      <c r="B39" s="99" t="s">
        <v>155</v>
      </c>
      <c r="C39" s="142">
        <f>'12ч '!AS34</f>
        <v>0.375</v>
      </c>
      <c r="D39" s="142">
        <f>'10ч  '!AG34</f>
        <v>0</v>
      </c>
      <c r="E39" s="142">
        <f>оздоров!AU34</f>
        <v>0</v>
      </c>
      <c r="F39" s="142">
        <f>'1,5-3'!AS34</f>
        <v>2.5000000000000001E-2</v>
      </c>
      <c r="G39" s="142">
        <f>кратковрем!M34</f>
        <v>0</v>
      </c>
      <c r="H39" s="145">
        <f t="shared" si="0"/>
        <v>0.4</v>
      </c>
      <c r="I39" s="59"/>
    </row>
    <row r="40" spans="1:9">
      <c r="A40" s="98">
        <v>21</v>
      </c>
      <c r="B40" s="100" t="s">
        <v>141</v>
      </c>
      <c r="C40" s="142">
        <f>'12ч '!AS35</f>
        <v>25.75</v>
      </c>
      <c r="D40" s="142">
        <f>'10ч  '!AG35</f>
        <v>0</v>
      </c>
      <c r="E40" s="142">
        <f>оздоров!AU35</f>
        <v>0</v>
      </c>
      <c r="F40" s="142">
        <f>'1,5-3'!AS35</f>
        <v>1.6480000000000001</v>
      </c>
      <c r="G40" s="142">
        <f>кратковрем!M35</f>
        <v>0</v>
      </c>
      <c r="H40" s="145">
        <f t="shared" si="0"/>
        <v>27.398</v>
      </c>
      <c r="I40" s="60">
        <f>H40/0.5</f>
        <v>54.795999999999999</v>
      </c>
    </row>
    <row r="41" spans="1:9">
      <c r="A41" s="98">
        <v>22</v>
      </c>
      <c r="B41" s="99" t="s">
        <v>17</v>
      </c>
      <c r="C41" s="142">
        <f>'12ч '!AS36</f>
        <v>3.125</v>
      </c>
      <c r="D41" s="142">
        <f>'10ч  '!AG36</f>
        <v>0</v>
      </c>
      <c r="E41" s="142">
        <f>оздоров!AU36</f>
        <v>0</v>
      </c>
      <c r="F41" s="142">
        <f>'1,5-3'!AS36</f>
        <v>0.2</v>
      </c>
      <c r="G41" s="142">
        <f>кратковрем!M36</f>
        <v>0</v>
      </c>
      <c r="H41" s="145">
        <f t="shared" si="0"/>
        <v>3.3250000000000002</v>
      </c>
      <c r="I41" s="60">
        <f>H41/0.5</f>
        <v>6.65</v>
      </c>
    </row>
    <row r="42" spans="1:9">
      <c r="A42" s="98">
        <v>23</v>
      </c>
      <c r="B42" s="99" t="s">
        <v>18</v>
      </c>
      <c r="C42" s="142">
        <f>'12ч '!AS37</f>
        <v>9.375</v>
      </c>
      <c r="D42" s="142">
        <f>'10ч  '!AG37</f>
        <v>0</v>
      </c>
      <c r="E42" s="142">
        <f>оздоров!AU37</f>
        <v>0</v>
      </c>
      <c r="F42" s="142">
        <f>'1,5-3'!AS37</f>
        <v>0.55000000000000004</v>
      </c>
      <c r="G42" s="142">
        <f>кратковрем!M37</f>
        <v>0</v>
      </c>
      <c r="H42" s="145">
        <f t="shared" si="0"/>
        <v>9.9250000000000007</v>
      </c>
      <c r="I42" s="60">
        <f>H42/0.65</f>
        <v>15.26923076923077</v>
      </c>
    </row>
    <row r="43" spans="1:9">
      <c r="A43" s="98">
        <v>24</v>
      </c>
      <c r="B43" s="99" t="s">
        <v>70</v>
      </c>
      <c r="C43" s="142">
        <f>'12ч '!AS38</f>
        <v>3.1049999999999995</v>
      </c>
      <c r="D43" s="142">
        <f>'10ч  '!AG38</f>
        <v>0</v>
      </c>
      <c r="E43" s="142">
        <f>оздоров!AU38</f>
        <v>0</v>
      </c>
      <c r="F43" s="142">
        <f>'1,5-3'!AS38</f>
        <v>0.1857</v>
      </c>
      <c r="G43" s="142">
        <f>кратковрем!M38</f>
        <v>0</v>
      </c>
      <c r="H43" s="145">
        <f t="shared" si="0"/>
        <v>3.2906999999999997</v>
      </c>
      <c r="I43" s="60">
        <f>H43/0.85</f>
        <v>3.8714117647058823</v>
      </c>
    </row>
    <row r="44" spans="1:9">
      <c r="A44" s="98">
        <v>25</v>
      </c>
      <c r="B44" s="99" t="s">
        <v>133</v>
      </c>
      <c r="C44" s="142">
        <f>'12ч '!AS39</f>
        <v>3.7499999999999999E-2</v>
      </c>
      <c r="D44" s="142">
        <f>'10ч  '!AG39</f>
        <v>0</v>
      </c>
      <c r="E44" s="142">
        <f>оздоров!AU39</f>
        <v>0</v>
      </c>
      <c r="F44" s="142">
        <f>'1,5-3'!AS39</f>
        <v>0</v>
      </c>
      <c r="G44" s="142">
        <f>кратковрем!M39</f>
        <v>0</v>
      </c>
      <c r="H44" s="145">
        <f t="shared" si="0"/>
        <v>3.7499999999999999E-2</v>
      </c>
      <c r="I44" s="59"/>
    </row>
    <row r="45" spans="1:9">
      <c r="A45" s="98">
        <v>26</v>
      </c>
      <c r="B45" s="99" t="s">
        <v>71</v>
      </c>
      <c r="C45" s="142">
        <f>'12ч '!AS40</f>
        <v>8.0624999999999988E-2</v>
      </c>
      <c r="D45" s="142">
        <f>'10ч  '!AG40</f>
        <v>0</v>
      </c>
      <c r="E45" s="142">
        <f>оздоров!AU40</f>
        <v>0</v>
      </c>
      <c r="F45" s="142">
        <f>'1,5-3'!AS40</f>
        <v>5.5500000000000002E-3</v>
      </c>
      <c r="G45" s="142">
        <f>кратковрем!M40</f>
        <v>0</v>
      </c>
      <c r="H45" s="145">
        <f t="shared" si="0"/>
        <v>8.6174999999999988E-2</v>
      </c>
      <c r="I45" s="59"/>
    </row>
    <row r="46" spans="1:9">
      <c r="A46" s="98">
        <v>27</v>
      </c>
      <c r="B46" s="99" t="s">
        <v>68</v>
      </c>
      <c r="C46" s="142">
        <f>'12ч '!AS41</f>
        <v>0.13500000000000001</v>
      </c>
      <c r="D46" s="142">
        <f>'10ч  '!AG41</f>
        <v>0</v>
      </c>
      <c r="E46" s="142">
        <f>оздоров!AU41</f>
        <v>0</v>
      </c>
      <c r="F46" s="142">
        <f>'1,5-3'!AS41</f>
        <v>8.6200000000000009E-3</v>
      </c>
      <c r="G46" s="142">
        <f>кратковрем!M41</f>
        <v>0</v>
      </c>
      <c r="H46" s="145">
        <f t="shared" si="0"/>
        <v>0.14362</v>
      </c>
      <c r="I46" s="59"/>
    </row>
    <row r="47" spans="1:9">
      <c r="A47" s="98">
        <v>28</v>
      </c>
      <c r="B47" s="99" t="s">
        <v>135</v>
      </c>
      <c r="C47" s="142">
        <f>'12ч '!AS42</f>
        <v>0.375</v>
      </c>
      <c r="D47" s="142">
        <f>'10ч  '!AG42</f>
        <v>0</v>
      </c>
      <c r="E47" s="142">
        <f>оздоров!AU42</f>
        <v>0</v>
      </c>
      <c r="F47" s="142">
        <f>'1,5-3'!AS42</f>
        <v>0.02</v>
      </c>
      <c r="G47" s="142">
        <f>кратковрем!M42</f>
        <v>0</v>
      </c>
      <c r="H47" s="145">
        <f t="shared" si="0"/>
        <v>0.39500000000000002</v>
      </c>
      <c r="I47" s="59"/>
    </row>
    <row r="48" spans="1:9">
      <c r="A48" s="98">
        <v>29</v>
      </c>
      <c r="B48" s="99" t="s">
        <v>23</v>
      </c>
      <c r="C48" s="142">
        <f>'12ч '!AS43</f>
        <v>10.54875</v>
      </c>
      <c r="D48" s="142">
        <f>'10ч  '!AG43</f>
        <v>0</v>
      </c>
      <c r="E48" s="142">
        <f>оздоров!AU43</f>
        <v>0</v>
      </c>
      <c r="F48" s="142">
        <f>'1,5-3'!AS43</f>
        <v>0.76500000000000001</v>
      </c>
      <c r="G48" s="142">
        <f>кратковрем!M43</f>
        <v>10.163749999999999</v>
      </c>
      <c r="H48" s="145">
        <f t="shared" si="0"/>
        <v>21.477499999999999</v>
      </c>
      <c r="I48" s="60">
        <f>H48/0.04</f>
        <v>536.9375</v>
      </c>
    </row>
    <row r="49" spans="1:12">
      <c r="A49" s="98">
        <v>30</v>
      </c>
      <c r="B49" s="99" t="s">
        <v>28</v>
      </c>
      <c r="C49" s="142">
        <f>'12ч '!AS44</f>
        <v>0.59375</v>
      </c>
      <c r="D49" s="142">
        <f>'10ч  '!AG44</f>
        <v>0</v>
      </c>
      <c r="E49" s="142">
        <f>оздоров!AU44</f>
        <v>0</v>
      </c>
      <c r="F49" s="142">
        <f>'1,5-3'!AS44</f>
        <v>2.8500000000000001E-2</v>
      </c>
      <c r="G49" s="142">
        <f>кратковрем!M44</f>
        <v>0.15625</v>
      </c>
      <c r="H49" s="145">
        <f t="shared" si="0"/>
        <v>0.77849999999999997</v>
      </c>
      <c r="I49" s="104"/>
    </row>
    <row r="50" spans="1:12">
      <c r="A50" s="98">
        <v>31</v>
      </c>
      <c r="B50" s="99" t="s">
        <v>66</v>
      </c>
      <c r="C50" s="142">
        <f>'12ч '!AS45</f>
        <v>1.7750000000000001E-3</v>
      </c>
      <c r="D50" s="142">
        <f>'10ч  '!AG45</f>
        <v>0</v>
      </c>
      <c r="E50" s="142">
        <f>оздоров!AU45</f>
        <v>0</v>
      </c>
      <c r="F50" s="142">
        <f>'1,5-3'!AS45</f>
        <v>1.22E-4</v>
      </c>
      <c r="G50" s="142">
        <f>кратковрем!M45</f>
        <v>0</v>
      </c>
      <c r="H50" s="145">
        <f t="shared" si="0"/>
        <v>1.897E-3</v>
      </c>
      <c r="I50" s="104"/>
    </row>
    <row r="51" spans="1:12">
      <c r="A51" s="98">
        <v>32</v>
      </c>
      <c r="B51" s="100" t="s">
        <v>67</v>
      </c>
      <c r="C51" s="142">
        <f>'12ч '!AS46</f>
        <v>9.0000000000000011E-2</v>
      </c>
      <c r="D51" s="142">
        <f>'10ч  '!AG46</f>
        <v>0</v>
      </c>
      <c r="E51" s="142">
        <f>оздоров!AU46</f>
        <v>0</v>
      </c>
      <c r="F51" s="142">
        <f>'1,5-3'!AS46</f>
        <v>7.2000000000000007E-3</v>
      </c>
      <c r="G51" s="142">
        <f>кратковрем!M46</f>
        <v>0</v>
      </c>
      <c r="H51" s="145">
        <f t="shared" si="0"/>
        <v>9.7200000000000009E-2</v>
      </c>
      <c r="I51" s="59"/>
    </row>
    <row r="52" spans="1:12">
      <c r="A52" s="98">
        <v>33</v>
      </c>
      <c r="B52" s="99" t="s">
        <v>140</v>
      </c>
      <c r="C52" s="142">
        <f>'12ч '!AS47</f>
        <v>0.890625</v>
      </c>
      <c r="D52" s="142">
        <f>'10ч  '!AG51</f>
        <v>0</v>
      </c>
      <c r="E52" s="142">
        <f>оздоров!AU47</f>
        <v>0</v>
      </c>
      <c r="F52" s="142">
        <f>'1,5-3'!AS47</f>
        <v>4.7500000000000001E-2</v>
      </c>
      <c r="G52" s="142">
        <f>кратковрем!M47</f>
        <v>0</v>
      </c>
      <c r="H52" s="145">
        <f t="shared" si="0"/>
        <v>0.93812499999999999</v>
      </c>
      <c r="I52" s="104"/>
    </row>
    <row r="53" spans="1:12">
      <c r="A53" s="98">
        <v>34</v>
      </c>
      <c r="B53" s="99" t="s">
        <v>145</v>
      </c>
      <c r="C53" s="142">
        <f>'12ч '!AS48</f>
        <v>0.21875</v>
      </c>
      <c r="D53" s="142">
        <f>'10ч  '!AG52</f>
        <v>0</v>
      </c>
      <c r="E53" s="142">
        <f>оздоров!AU48</f>
        <v>0</v>
      </c>
      <c r="F53" s="142">
        <f>'1,5-3'!AS48</f>
        <v>1.4E-2</v>
      </c>
      <c r="G53" s="142">
        <f>кратковрем!M48</f>
        <v>0</v>
      </c>
      <c r="H53" s="145">
        <f t="shared" si="0"/>
        <v>0.23275000000000001</v>
      </c>
      <c r="I53" s="104"/>
    </row>
    <row r="54" spans="1:12">
      <c r="A54" s="98">
        <v>35</v>
      </c>
      <c r="B54" s="100" t="s">
        <v>148</v>
      </c>
      <c r="C54" s="142">
        <f>'12ч '!AS49</f>
        <v>5</v>
      </c>
      <c r="D54" s="142">
        <f>'10ч  '!AG53</f>
        <v>0</v>
      </c>
      <c r="E54" s="142">
        <f>оздоров!AU49</f>
        <v>0</v>
      </c>
      <c r="F54" s="142">
        <f>'1,5-3'!AS49</f>
        <v>0.24</v>
      </c>
      <c r="G54" s="142">
        <f>кратковрем!M49</f>
        <v>0</v>
      </c>
      <c r="H54" s="145">
        <f t="shared" si="0"/>
        <v>5.24</v>
      </c>
      <c r="I54" s="104"/>
    </row>
    <row r="55" spans="1:12">
      <c r="A55" s="98">
        <v>36</v>
      </c>
      <c r="B55" s="99" t="s">
        <v>150</v>
      </c>
      <c r="C55" s="142">
        <f>'12ч '!AS50</f>
        <v>1</v>
      </c>
      <c r="D55" s="142">
        <f>'10ч  '!AG54</f>
        <v>0</v>
      </c>
      <c r="E55" s="142">
        <f>оздоров!AU50</f>
        <v>0</v>
      </c>
      <c r="F55" s="142">
        <f>'1,5-3'!AS50</f>
        <v>0.08</v>
      </c>
      <c r="G55" s="142">
        <f>кратковрем!M50</f>
        <v>0</v>
      </c>
      <c r="H55" s="145">
        <f t="shared" si="0"/>
        <v>1.08</v>
      </c>
      <c r="I55" s="104"/>
    </row>
    <row r="56" spans="1:12">
      <c r="A56" s="98">
        <v>37</v>
      </c>
      <c r="B56" s="100" t="s">
        <v>153</v>
      </c>
      <c r="C56" s="142">
        <f>'12ч '!AS51</f>
        <v>14.286250000000001</v>
      </c>
      <c r="D56" s="142">
        <f>'10ч  '!AG55</f>
        <v>0</v>
      </c>
      <c r="E56" s="142">
        <f>оздоров!AU51</f>
        <v>0</v>
      </c>
      <c r="F56" s="142">
        <f>'1,5-3'!AS51</f>
        <v>1.026</v>
      </c>
      <c r="G56" s="142">
        <f>кратковрем!M51</f>
        <v>0</v>
      </c>
      <c r="H56" s="145">
        <f t="shared" si="0"/>
        <v>15.312250000000001</v>
      </c>
      <c r="I56" s="104"/>
      <c r="J56" s="143"/>
    </row>
    <row r="57" spans="1:12">
      <c r="A57" s="98">
        <v>38</v>
      </c>
      <c r="B57" s="100" t="s">
        <v>177</v>
      </c>
      <c r="C57" s="142">
        <f>'12ч '!AS52</f>
        <v>0</v>
      </c>
      <c r="D57" s="142">
        <f>'10ч  '!AG56</f>
        <v>0</v>
      </c>
      <c r="E57" s="142">
        <f>оздоров!AU52</f>
        <v>0</v>
      </c>
      <c r="F57" s="142">
        <f>'1,5-3'!AS52</f>
        <v>0.32099999999999995</v>
      </c>
      <c r="G57" s="142">
        <f>кратковрем!M52</f>
        <v>0</v>
      </c>
      <c r="H57" s="145">
        <f t="shared" si="0"/>
        <v>0.32099999999999995</v>
      </c>
      <c r="I57" s="104"/>
    </row>
    <row r="58" spans="1:12">
      <c r="A58" s="98">
        <v>39</v>
      </c>
      <c r="B58" s="99" t="s">
        <v>24</v>
      </c>
      <c r="C58" s="142">
        <v>0</v>
      </c>
      <c r="D58" s="142">
        <f>'10ч  '!AG57</f>
        <v>0</v>
      </c>
      <c r="E58" s="142">
        <f>оздоров!AU53</f>
        <v>0</v>
      </c>
      <c r="F58" s="142">
        <f>'1,5-3'!AS53</f>
        <v>0</v>
      </c>
      <c r="G58" s="142">
        <f>кратковрем!M53</f>
        <v>0</v>
      </c>
      <c r="H58" s="145">
        <f t="shared" si="0"/>
        <v>0</v>
      </c>
      <c r="I58" s="60">
        <f>H58/0.95</f>
        <v>0</v>
      </c>
    </row>
    <row r="59" spans="1:12">
      <c r="A59" s="212" t="s">
        <v>167</v>
      </c>
      <c r="B59" s="213"/>
      <c r="C59" s="146"/>
      <c r="D59" s="147"/>
      <c r="E59" s="147"/>
      <c r="F59" s="147"/>
      <c r="G59" s="93"/>
      <c r="H59" s="154" t="s">
        <v>94</v>
      </c>
      <c r="I59" s="214"/>
      <c r="J59" s="214"/>
      <c r="K59" s="214"/>
      <c r="L59" s="214"/>
    </row>
    <row r="60" spans="1:12" ht="10.5" customHeight="1">
      <c r="A60" s="6"/>
      <c r="B60" s="7"/>
      <c r="C60" s="29"/>
      <c r="D60" s="152" t="s">
        <v>125</v>
      </c>
      <c r="E60" s="153"/>
      <c r="F60" s="153"/>
      <c r="G60" s="92"/>
      <c r="H60" s="35"/>
      <c r="I60" s="35" t="s">
        <v>33</v>
      </c>
      <c r="J60" s="148" t="s">
        <v>62</v>
      </c>
      <c r="K60" s="148"/>
      <c r="L60" s="149"/>
    </row>
    <row r="61" spans="1:12" ht="15.75">
      <c r="A61" s="6"/>
      <c r="B61" s="7"/>
      <c r="C61" s="32"/>
      <c r="D61" s="19"/>
      <c r="E61" s="19"/>
      <c r="F61" s="19"/>
      <c r="G61" s="93"/>
      <c r="H61" s="19"/>
      <c r="I61" s="19"/>
      <c r="J61" s="19"/>
      <c r="K61" s="19"/>
      <c r="L61" s="19"/>
    </row>
    <row r="62" spans="1:12">
      <c r="A62" s="33"/>
      <c r="B62" s="34"/>
      <c r="C62" s="157" t="s">
        <v>93</v>
      </c>
      <c r="D62" s="157"/>
      <c r="E62" s="157"/>
      <c r="F62" s="157"/>
      <c r="G62" s="89"/>
      <c r="H62" s="37" t="s">
        <v>44</v>
      </c>
      <c r="I62" s="37"/>
      <c r="J62" s="234" t="s">
        <v>95</v>
      </c>
      <c r="K62" s="157"/>
      <c r="L62" s="157"/>
    </row>
    <row r="63" spans="1:12" ht="10.5" customHeight="1">
      <c r="A63" s="6"/>
      <c r="B63" s="7"/>
      <c r="C63" s="7"/>
      <c r="D63" s="31" t="s">
        <v>33</v>
      </c>
      <c r="E63" s="152" t="s">
        <v>126</v>
      </c>
      <c r="F63" s="152"/>
      <c r="G63" s="94"/>
      <c r="H63" s="31"/>
      <c r="I63" s="35" t="s">
        <v>33</v>
      </c>
      <c r="J63" s="148" t="s">
        <v>45</v>
      </c>
      <c r="K63" s="211"/>
      <c r="L63" s="211"/>
    </row>
  </sheetData>
  <mergeCells count="36">
    <mergeCell ref="H17:H18"/>
    <mergeCell ref="I17:I18"/>
    <mergeCell ref="A17:A19"/>
    <mergeCell ref="B17:B19"/>
    <mergeCell ref="C17:C18"/>
    <mergeCell ref="D17:D18"/>
    <mergeCell ref="E17:E18"/>
    <mergeCell ref="F17:F18"/>
    <mergeCell ref="G17:G18"/>
    <mergeCell ref="C1:D1"/>
    <mergeCell ref="A2:B2"/>
    <mergeCell ref="C2:E2"/>
    <mergeCell ref="J3:L3"/>
    <mergeCell ref="M4:P4"/>
    <mergeCell ref="E3:G3"/>
    <mergeCell ref="A5:D5"/>
    <mergeCell ref="K5:R5"/>
    <mergeCell ref="D6:E6"/>
    <mergeCell ref="S6:W6"/>
    <mergeCell ref="D7:E7"/>
    <mergeCell ref="H7:J7"/>
    <mergeCell ref="Q7:W7"/>
    <mergeCell ref="C8:D8"/>
    <mergeCell ref="F8:J8"/>
    <mergeCell ref="Q8:W8"/>
    <mergeCell ref="T11:W11"/>
    <mergeCell ref="F9:M9"/>
    <mergeCell ref="C62:F62"/>
    <mergeCell ref="J62:L62"/>
    <mergeCell ref="E63:F63"/>
    <mergeCell ref="J63:L63"/>
    <mergeCell ref="A59:B59"/>
    <mergeCell ref="C59:F59"/>
    <mergeCell ref="H59:L59"/>
    <mergeCell ref="D60:F60"/>
    <mergeCell ref="J60:L60"/>
  </mergeCells>
  <pageMargins left="0" right="0" top="0" bottom="0" header="0" footer="0"/>
  <pageSetup paperSize="9" scale="68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5</vt:i4>
      </vt:variant>
    </vt:vector>
  </HeadingPairs>
  <TitlesOfParts>
    <vt:vector size="11" baseType="lpstr">
      <vt:lpstr>12ч </vt:lpstr>
      <vt:lpstr>10ч  </vt:lpstr>
      <vt:lpstr>оздоров</vt:lpstr>
      <vt:lpstr>1,5-3</vt:lpstr>
      <vt:lpstr>кратковрем</vt:lpstr>
      <vt:lpstr>итого</vt:lpstr>
      <vt:lpstr>'1,5-3'!Область_печати</vt:lpstr>
      <vt:lpstr>'10ч  '!Область_печати</vt:lpstr>
      <vt:lpstr>'12ч '!Область_печати</vt:lpstr>
      <vt:lpstr>кратковрем!Область_печати</vt:lpstr>
      <vt:lpstr>оздоров!Область_печати</vt:lpstr>
    </vt:vector>
  </TitlesOfParts>
  <Company>ГОРУО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Бабаш</dc:creator>
  <cp:lastModifiedBy>Секретарь</cp:lastModifiedBy>
  <cp:lastPrinted>2021-05-13T09:19:46Z</cp:lastPrinted>
  <dcterms:created xsi:type="dcterms:W3CDTF">2016-04-19T08:00:22Z</dcterms:created>
  <dcterms:modified xsi:type="dcterms:W3CDTF">2021-05-20T09:57:23Z</dcterms:modified>
</cp:coreProperties>
</file>